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codeName="ThisWorkbook"/>
  <mc:AlternateContent xmlns:mc="http://schemas.openxmlformats.org/markup-compatibility/2006">
    <mc:Choice Requires="x15">
      <x15ac:absPath xmlns:x15ac="http://schemas.microsoft.com/office/spreadsheetml/2010/11/ac" url="https://otagouni-my.sharepoint.com/personal/houwe04p_registry_otago_ac_nz/Documents/Desktop/"/>
    </mc:Choice>
  </mc:AlternateContent>
  <xr:revisionPtr revIDLastSave="0" documentId="8_{9DF3D9BE-1C8C-B54B-BDF2-F3171D11757B}" xr6:coauthVersionLast="47" xr6:coauthVersionMax="47" xr10:uidLastSave="{00000000-0000-0000-0000-000000000000}"/>
  <bookViews>
    <workbookView xWindow="0" yWindow="500" windowWidth="38400" windowHeight="19400" tabRatio="674" firstSheet="2" activeTab="7" xr2:uid="{00000000-000D-0000-FFFF-FFFF00000000}"/>
  </bookViews>
  <sheets>
    <sheet name="Two years of study example" sheetId="9" r:id="rId1"/>
    <sheet name="Two years of study template" sheetId="15" r:id="rId2"/>
    <sheet name="3 year degree example" sheetId="2" r:id="rId3"/>
    <sheet name="3 year degree template" sheetId="11" r:id="rId4"/>
    <sheet name="4 year degree example" sheetId="10" r:id="rId5"/>
    <sheet name="4 year degree template" sheetId="12" r:id="rId6"/>
    <sheet name="5 year degree example" sheetId="13" r:id="rId7"/>
    <sheet name="5 year template" sheetId="1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9" l="1"/>
  <c r="E25" i="15"/>
  <c r="E26" i="10"/>
  <c r="E27" i="12"/>
  <c r="E27" i="13"/>
  <c r="E28" i="14"/>
  <c r="C5" i="14"/>
  <c r="D5" i="14" s="1"/>
  <c r="C6" i="14"/>
  <c r="D6" i="14" s="1"/>
  <c r="C7" i="14"/>
  <c r="D7" i="14" s="1"/>
  <c r="C8" i="14"/>
  <c r="D8" i="14" s="1"/>
  <c r="C9" i="14"/>
  <c r="D9" i="14" s="1"/>
  <c r="C10" i="14"/>
  <c r="D10" i="14" s="1"/>
  <c r="C11" i="14"/>
  <c r="D11" i="14" s="1"/>
  <c r="C12" i="14"/>
  <c r="D12" i="14" s="1"/>
  <c r="C13" i="14"/>
  <c r="D13" i="14" s="1"/>
  <c r="C14" i="14"/>
  <c r="D14" i="14" s="1"/>
  <c r="C15" i="14"/>
  <c r="D15" i="14" s="1"/>
  <c r="C16" i="14"/>
  <c r="D16" i="14" s="1"/>
  <c r="C17" i="14"/>
  <c r="D17" i="14" s="1"/>
  <c r="C18" i="14"/>
  <c r="D18" i="14" s="1"/>
  <c r="C4" i="14"/>
  <c r="H5" i="14"/>
  <c r="I5" i="14" s="1"/>
  <c r="H6" i="14"/>
  <c r="I6" i="14" s="1"/>
  <c r="H7" i="14"/>
  <c r="I7" i="14" s="1"/>
  <c r="H8" i="14"/>
  <c r="I8" i="14" s="1"/>
  <c r="H9" i="14"/>
  <c r="I9" i="14" s="1"/>
  <c r="H10" i="14"/>
  <c r="I10" i="14" s="1"/>
  <c r="H11" i="14"/>
  <c r="I11" i="14" s="1"/>
  <c r="H12" i="14"/>
  <c r="I12" i="14" s="1"/>
  <c r="H13" i="14"/>
  <c r="I13" i="14" s="1"/>
  <c r="H14" i="14"/>
  <c r="I14" i="14" s="1"/>
  <c r="H15" i="14"/>
  <c r="I15" i="14" s="1"/>
  <c r="H16" i="14"/>
  <c r="I16" i="14" s="1"/>
  <c r="H17" i="14"/>
  <c r="I17" i="14" s="1"/>
  <c r="H18" i="14"/>
  <c r="I18" i="14" s="1"/>
  <c r="H4" i="14"/>
  <c r="M5" i="14"/>
  <c r="N5" i="14" s="1"/>
  <c r="M6" i="14"/>
  <c r="N6" i="14" s="1"/>
  <c r="M7" i="14"/>
  <c r="N7" i="14" s="1"/>
  <c r="M8" i="14"/>
  <c r="N8" i="14" s="1"/>
  <c r="M9" i="14"/>
  <c r="N9" i="14" s="1"/>
  <c r="M10" i="14"/>
  <c r="N10" i="14" s="1"/>
  <c r="M11" i="14"/>
  <c r="N11" i="14" s="1"/>
  <c r="M12" i="14"/>
  <c r="N12" i="14" s="1"/>
  <c r="M13" i="14"/>
  <c r="N13" i="14" s="1"/>
  <c r="M14" i="14"/>
  <c r="N14" i="14" s="1"/>
  <c r="M15" i="14"/>
  <c r="N15" i="14" s="1"/>
  <c r="M16" i="14"/>
  <c r="N16" i="14" s="1"/>
  <c r="M17" i="14"/>
  <c r="N17" i="14" s="1"/>
  <c r="M18" i="14"/>
  <c r="N18" i="14" s="1"/>
  <c r="M4" i="14"/>
  <c r="R5" i="14"/>
  <c r="S5" i="14" s="1"/>
  <c r="R6" i="14"/>
  <c r="S6" i="14" s="1"/>
  <c r="R7" i="14"/>
  <c r="S7" i="14" s="1"/>
  <c r="R8" i="14"/>
  <c r="S8" i="14" s="1"/>
  <c r="R9" i="14"/>
  <c r="S9" i="14" s="1"/>
  <c r="R10" i="14"/>
  <c r="S10" i="14" s="1"/>
  <c r="R11" i="14"/>
  <c r="S11" i="14" s="1"/>
  <c r="R12" i="14"/>
  <c r="S12" i="14" s="1"/>
  <c r="R13" i="14"/>
  <c r="S13" i="14" s="1"/>
  <c r="R14" i="14"/>
  <c r="S14" i="14" s="1"/>
  <c r="R15" i="14"/>
  <c r="S15" i="14" s="1"/>
  <c r="R16" i="14"/>
  <c r="S16" i="14" s="1"/>
  <c r="R17" i="14"/>
  <c r="S17" i="14" s="1"/>
  <c r="R18" i="14"/>
  <c r="S18" i="14" s="1"/>
  <c r="R4" i="14"/>
  <c r="W5" i="14"/>
  <c r="X5" i="14" s="1"/>
  <c r="W6" i="14"/>
  <c r="X6" i="14" s="1"/>
  <c r="W7" i="14"/>
  <c r="X7" i="14" s="1"/>
  <c r="W8" i="14"/>
  <c r="X8" i="14" s="1"/>
  <c r="W9" i="14"/>
  <c r="X9" i="14" s="1"/>
  <c r="W10" i="14"/>
  <c r="X10" i="14" s="1"/>
  <c r="W11" i="14"/>
  <c r="X11" i="14" s="1"/>
  <c r="W12" i="14"/>
  <c r="X12" i="14" s="1"/>
  <c r="W13" i="14"/>
  <c r="X13" i="14" s="1"/>
  <c r="W14" i="14"/>
  <c r="X14" i="14" s="1"/>
  <c r="W15" i="14"/>
  <c r="X15" i="14" s="1"/>
  <c r="W16" i="14"/>
  <c r="X16" i="14" s="1"/>
  <c r="W17" i="14"/>
  <c r="X17" i="14" s="1"/>
  <c r="W18" i="14"/>
  <c r="X18" i="14" s="1"/>
  <c r="W4" i="14"/>
  <c r="W4" i="13"/>
  <c r="W5" i="13"/>
  <c r="W6" i="13"/>
  <c r="W7" i="13"/>
  <c r="W8" i="13"/>
  <c r="W9" i="13"/>
  <c r="W10" i="13"/>
  <c r="W11" i="13"/>
  <c r="W12" i="13"/>
  <c r="W13" i="13"/>
  <c r="W14" i="13"/>
  <c r="W15" i="13"/>
  <c r="W16" i="13"/>
  <c r="W17" i="13"/>
  <c r="W3" i="13"/>
  <c r="R4" i="13"/>
  <c r="R5" i="13"/>
  <c r="R6" i="13"/>
  <c r="R7" i="13"/>
  <c r="R8" i="13"/>
  <c r="R9" i="13"/>
  <c r="R10" i="13"/>
  <c r="R11" i="13"/>
  <c r="R12" i="13"/>
  <c r="R13" i="13"/>
  <c r="R14" i="13"/>
  <c r="R15" i="13"/>
  <c r="R16" i="13"/>
  <c r="R17" i="13"/>
  <c r="R3" i="13"/>
  <c r="M4" i="13"/>
  <c r="M5" i="13"/>
  <c r="M6" i="13"/>
  <c r="M7" i="13"/>
  <c r="M8" i="13"/>
  <c r="M9" i="13"/>
  <c r="M10" i="13"/>
  <c r="M11" i="13"/>
  <c r="M12" i="13"/>
  <c r="M13" i="13"/>
  <c r="M14" i="13"/>
  <c r="M15" i="13"/>
  <c r="M16" i="13"/>
  <c r="M17" i="13"/>
  <c r="M3" i="13"/>
  <c r="H4" i="13"/>
  <c r="H5" i="13"/>
  <c r="H6" i="13"/>
  <c r="H7" i="13"/>
  <c r="H8" i="13"/>
  <c r="H9" i="13"/>
  <c r="H10" i="13"/>
  <c r="H11" i="13"/>
  <c r="H12" i="13"/>
  <c r="H13" i="13"/>
  <c r="H14" i="13"/>
  <c r="H15" i="13"/>
  <c r="H16" i="13"/>
  <c r="H17" i="13"/>
  <c r="H3" i="13"/>
  <c r="C4" i="13"/>
  <c r="C5" i="13"/>
  <c r="C6" i="13"/>
  <c r="C7" i="13"/>
  <c r="C8" i="13"/>
  <c r="C9" i="13"/>
  <c r="C10" i="13"/>
  <c r="C11" i="13"/>
  <c r="C12" i="13"/>
  <c r="C13" i="13"/>
  <c r="C14" i="13"/>
  <c r="C15" i="13"/>
  <c r="C16" i="13"/>
  <c r="C17" i="13"/>
  <c r="C3" i="13"/>
  <c r="R5" i="12"/>
  <c r="S5" i="12" s="1"/>
  <c r="R6" i="12"/>
  <c r="S6" i="12" s="1"/>
  <c r="R7" i="12"/>
  <c r="S7" i="12" s="1"/>
  <c r="R8" i="12"/>
  <c r="S8" i="12" s="1"/>
  <c r="R9" i="12"/>
  <c r="S9" i="12" s="1"/>
  <c r="R10" i="12"/>
  <c r="S10" i="12" s="1"/>
  <c r="R11" i="12"/>
  <c r="S11" i="12" s="1"/>
  <c r="R12" i="12"/>
  <c r="S12" i="12" s="1"/>
  <c r="R13" i="12"/>
  <c r="S13" i="12" s="1"/>
  <c r="R14" i="12"/>
  <c r="S14" i="12" s="1"/>
  <c r="R15" i="12"/>
  <c r="S15" i="12" s="1"/>
  <c r="R16" i="12"/>
  <c r="S16" i="12" s="1"/>
  <c r="R17" i="12"/>
  <c r="S17" i="12" s="1"/>
  <c r="R18" i="12"/>
  <c r="S18" i="12" s="1"/>
  <c r="R4" i="12"/>
  <c r="M5" i="12"/>
  <c r="N5" i="12" s="1"/>
  <c r="M6" i="12"/>
  <c r="N6" i="12" s="1"/>
  <c r="M7" i="12"/>
  <c r="N7" i="12" s="1"/>
  <c r="M8" i="12"/>
  <c r="N8" i="12" s="1"/>
  <c r="M9" i="12"/>
  <c r="N9" i="12" s="1"/>
  <c r="M10" i="12"/>
  <c r="N10" i="12" s="1"/>
  <c r="M11" i="12"/>
  <c r="N11" i="12" s="1"/>
  <c r="M12" i="12"/>
  <c r="N12" i="12" s="1"/>
  <c r="M13" i="12"/>
  <c r="N13" i="12" s="1"/>
  <c r="M14" i="12"/>
  <c r="N14" i="12" s="1"/>
  <c r="M15" i="12"/>
  <c r="N15" i="12" s="1"/>
  <c r="M16" i="12"/>
  <c r="N16" i="12" s="1"/>
  <c r="M17" i="12"/>
  <c r="N17" i="12" s="1"/>
  <c r="M18" i="12"/>
  <c r="N18" i="12" s="1"/>
  <c r="M4" i="12"/>
  <c r="H5" i="12"/>
  <c r="I5" i="12" s="1"/>
  <c r="H6" i="12"/>
  <c r="I6" i="12" s="1"/>
  <c r="H7" i="12"/>
  <c r="I7" i="12" s="1"/>
  <c r="H8" i="12"/>
  <c r="I8" i="12" s="1"/>
  <c r="H9" i="12"/>
  <c r="I9" i="12" s="1"/>
  <c r="H10" i="12"/>
  <c r="I10" i="12" s="1"/>
  <c r="H11" i="12"/>
  <c r="I11" i="12" s="1"/>
  <c r="H12" i="12"/>
  <c r="I12" i="12" s="1"/>
  <c r="H13" i="12"/>
  <c r="I13" i="12" s="1"/>
  <c r="H14" i="12"/>
  <c r="I14" i="12" s="1"/>
  <c r="H15" i="12"/>
  <c r="I15" i="12" s="1"/>
  <c r="H16" i="12"/>
  <c r="I16" i="12" s="1"/>
  <c r="H17" i="12"/>
  <c r="I17" i="12" s="1"/>
  <c r="H18" i="12"/>
  <c r="I18" i="12" s="1"/>
  <c r="H4" i="12"/>
  <c r="C5" i="12"/>
  <c r="D5" i="12" s="1"/>
  <c r="C6" i="12"/>
  <c r="D6" i="12" s="1"/>
  <c r="C7" i="12"/>
  <c r="D7" i="12" s="1"/>
  <c r="C8" i="12"/>
  <c r="D8" i="12" s="1"/>
  <c r="C9" i="12"/>
  <c r="D9" i="12" s="1"/>
  <c r="C10" i="12"/>
  <c r="D10" i="12" s="1"/>
  <c r="C11" i="12"/>
  <c r="D11" i="12" s="1"/>
  <c r="C12" i="12"/>
  <c r="D12" i="12" s="1"/>
  <c r="C13" i="12"/>
  <c r="D13" i="12" s="1"/>
  <c r="C14" i="12"/>
  <c r="D14" i="12" s="1"/>
  <c r="C15" i="12"/>
  <c r="D15" i="12" s="1"/>
  <c r="C16" i="12"/>
  <c r="D16" i="12" s="1"/>
  <c r="C17" i="12"/>
  <c r="D17" i="12" s="1"/>
  <c r="C18" i="12"/>
  <c r="D18" i="12" s="1"/>
  <c r="C4" i="12"/>
  <c r="R4" i="10"/>
  <c r="R5" i="10"/>
  <c r="R6" i="10"/>
  <c r="R7" i="10"/>
  <c r="R8" i="10"/>
  <c r="R9" i="10"/>
  <c r="R10" i="10"/>
  <c r="R11" i="10"/>
  <c r="R12" i="10"/>
  <c r="R13" i="10"/>
  <c r="R14" i="10"/>
  <c r="R15" i="10"/>
  <c r="R16" i="10"/>
  <c r="R17" i="10"/>
  <c r="R3" i="10"/>
  <c r="M4" i="10"/>
  <c r="M5" i="10"/>
  <c r="M6" i="10"/>
  <c r="M7" i="10"/>
  <c r="M8" i="10"/>
  <c r="M9" i="10"/>
  <c r="M10" i="10"/>
  <c r="M11" i="10"/>
  <c r="M12" i="10"/>
  <c r="M13" i="10"/>
  <c r="M14" i="10"/>
  <c r="M15" i="10"/>
  <c r="M16" i="10"/>
  <c r="M17" i="10"/>
  <c r="M3" i="10"/>
  <c r="H4" i="10"/>
  <c r="H5" i="10"/>
  <c r="H6" i="10"/>
  <c r="H7" i="10"/>
  <c r="H8" i="10"/>
  <c r="H9" i="10"/>
  <c r="H10" i="10"/>
  <c r="H11" i="10"/>
  <c r="H12" i="10"/>
  <c r="H13" i="10"/>
  <c r="H14" i="10"/>
  <c r="H15" i="10"/>
  <c r="H16" i="10"/>
  <c r="H17" i="10"/>
  <c r="H3" i="10"/>
  <c r="C4" i="10"/>
  <c r="C5" i="10"/>
  <c r="C6" i="10"/>
  <c r="C7" i="10"/>
  <c r="C8" i="10"/>
  <c r="C9" i="10"/>
  <c r="C10" i="10"/>
  <c r="C11" i="10"/>
  <c r="C12" i="10"/>
  <c r="C13" i="10"/>
  <c r="C14" i="10"/>
  <c r="C15" i="10"/>
  <c r="C16" i="10"/>
  <c r="C17" i="10"/>
  <c r="C3" i="10"/>
  <c r="M5" i="11"/>
  <c r="M6" i="11"/>
  <c r="M7" i="11"/>
  <c r="M8" i="11"/>
  <c r="M9" i="11"/>
  <c r="M10" i="11"/>
  <c r="M11" i="11"/>
  <c r="M12" i="11"/>
  <c r="M13" i="11"/>
  <c r="M14" i="11"/>
  <c r="M15" i="11"/>
  <c r="M16" i="11"/>
  <c r="M17" i="11"/>
  <c r="M18" i="11"/>
  <c r="M4" i="11"/>
  <c r="H5" i="11"/>
  <c r="H6" i="11"/>
  <c r="H7" i="11"/>
  <c r="H8" i="11"/>
  <c r="H9" i="11"/>
  <c r="H10" i="11"/>
  <c r="H11" i="11"/>
  <c r="H12" i="11"/>
  <c r="H13" i="11"/>
  <c r="H14" i="11"/>
  <c r="H15" i="11"/>
  <c r="H16" i="11"/>
  <c r="H17" i="11"/>
  <c r="H18" i="11"/>
  <c r="H4" i="11"/>
  <c r="C5" i="11"/>
  <c r="C6" i="11"/>
  <c r="C7" i="11"/>
  <c r="C8" i="11"/>
  <c r="C9" i="11"/>
  <c r="C10" i="11"/>
  <c r="C11" i="11"/>
  <c r="C12" i="11"/>
  <c r="C13" i="11"/>
  <c r="C14" i="11"/>
  <c r="C15" i="11"/>
  <c r="C16" i="11"/>
  <c r="C17" i="11"/>
  <c r="C18" i="11"/>
  <c r="C4" i="11"/>
  <c r="M4" i="2"/>
  <c r="M5" i="2"/>
  <c r="M6" i="2"/>
  <c r="M7" i="2"/>
  <c r="M8" i="2"/>
  <c r="M9" i="2"/>
  <c r="M10" i="2"/>
  <c r="M11" i="2"/>
  <c r="M12" i="2"/>
  <c r="M13" i="2"/>
  <c r="M14" i="2"/>
  <c r="M15" i="2"/>
  <c r="M16" i="2"/>
  <c r="M17" i="2"/>
  <c r="M3" i="2"/>
  <c r="H4" i="2"/>
  <c r="H5" i="2"/>
  <c r="H6" i="2"/>
  <c r="H7" i="2"/>
  <c r="H8" i="2"/>
  <c r="H9" i="2"/>
  <c r="H10" i="2"/>
  <c r="H11" i="2"/>
  <c r="H12" i="2"/>
  <c r="H13" i="2"/>
  <c r="H14" i="2"/>
  <c r="H15" i="2"/>
  <c r="H16" i="2"/>
  <c r="H17" i="2"/>
  <c r="H3" i="2"/>
  <c r="C11" i="2"/>
  <c r="C10" i="2"/>
  <c r="C9" i="2"/>
  <c r="C8" i="2"/>
  <c r="C13" i="2"/>
  <c r="C14" i="2"/>
  <c r="C15" i="2"/>
  <c r="C16" i="2"/>
  <c r="C17" i="2"/>
  <c r="C12" i="2"/>
  <c r="C4" i="2"/>
  <c r="C5" i="2"/>
  <c r="C6" i="2"/>
  <c r="C7" i="2"/>
  <c r="C3" i="2"/>
  <c r="H5" i="15"/>
  <c r="H6" i="15"/>
  <c r="H7" i="15"/>
  <c r="H8" i="15"/>
  <c r="H9" i="15"/>
  <c r="H10" i="15"/>
  <c r="H11" i="15"/>
  <c r="H12" i="15"/>
  <c r="H13" i="15"/>
  <c r="H14" i="15"/>
  <c r="H15" i="15"/>
  <c r="H16" i="15"/>
  <c r="H17" i="15"/>
  <c r="H18" i="15"/>
  <c r="H4" i="15"/>
  <c r="C5" i="15"/>
  <c r="C6" i="15"/>
  <c r="C7" i="15"/>
  <c r="C8" i="15"/>
  <c r="C9" i="15"/>
  <c r="C10" i="15"/>
  <c r="C11" i="15"/>
  <c r="C12" i="15"/>
  <c r="C13" i="15"/>
  <c r="C14" i="15"/>
  <c r="C15" i="15"/>
  <c r="C16" i="15"/>
  <c r="C17" i="15"/>
  <c r="C18" i="15"/>
  <c r="C4" i="15"/>
  <c r="H10" i="9"/>
  <c r="H11" i="9"/>
  <c r="H12" i="9"/>
  <c r="H13" i="9"/>
  <c r="H14" i="9"/>
  <c r="H15" i="9"/>
  <c r="H16" i="9"/>
  <c r="H17" i="9"/>
  <c r="H9" i="9"/>
  <c r="H8" i="9"/>
  <c r="H7" i="9"/>
  <c r="H6" i="9"/>
  <c r="H5" i="9"/>
  <c r="H4" i="9"/>
  <c r="H3" i="9"/>
  <c r="C4" i="9"/>
  <c r="C5" i="9"/>
  <c r="C6" i="9"/>
  <c r="C7" i="9"/>
  <c r="C8" i="9"/>
  <c r="C9" i="9"/>
  <c r="C10" i="9"/>
  <c r="C11" i="9"/>
  <c r="C12" i="9"/>
  <c r="C13" i="9"/>
  <c r="C14" i="9"/>
  <c r="C15" i="9"/>
  <c r="C16" i="9"/>
  <c r="C17" i="9"/>
  <c r="C3" i="9"/>
  <c r="G19" i="15" l="1"/>
  <c r="B19" i="15"/>
  <c r="I18" i="15"/>
  <c r="D18" i="15"/>
  <c r="I17" i="15"/>
  <c r="D17" i="15"/>
  <c r="I16" i="15"/>
  <c r="D16" i="15"/>
  <c r="I15" i="15"/>
  <c r="D15" i="15"/>
  <c r="I14" i="15"/>
  <c r="D14" i="15"/>
  <c r="I13" i="15"/>
  <c r="D13" i="15"/>
  <c r="I12" i="15"/>
  <c r="D12" i="15"/>
  <c r="I11" i="15"/>
  <c r="D11" i="15"/>
  <c r="I10" i="15"/>
  <c r="D10" i="15"/>
  <c r="I9" i="15"/>
  <c r="D9" i="15"/>
  <c r="I8" i="15"/>
  <c r="D8" i="15"/>
  <c r="I7" i="15"/>
  <c r="D7" i="15"/>
  <c r="I6" i="15"/>
  <c r="D6" i="15"/>
  <c r="I5" i="15"/>
  <c r="D5" i="15"/>
  <c r="I4" i="15"/>
  <c r="D4" i="15"/>
  <c r="G18" i="9"/>
  <c r="B18" i="9"/>
  <c r="I17" i="9"/>
  <c r="D17" i="9"/>
  <c r="I16" i="9"/>
  <c r="D16" i="9"/>
  <c r="I15" i="9"/>
  <c r="D15" i="9"/>
  <c r="I14" i="9"/>
  <c r="D14" i="9"/>
  <c r="I13" i="9"/>
  <c r="D13" i="9"/>
  <c r="I12" i="9"/>
  <c r="D12" i="9"/>
  <c r="I11" i="9"/>
  <c r="D11" i="9"/>
  <c r="I10" i="9"/>
  <c r="D10" i="9"/>
  <c r="I9" i="9"/>
  <c r="D9" i="9"/>
  <c r="I8" i="9"/>
  <c r="D8" i="9"/>
  <c r="I7" i="9"/>
  <c r="D7" i="9"/>
  <c r="I6" i="9"/>
  <c r="D6" i="9"/>
  <c r="I5" i="9"/>
  <c r="D5" i="9"/>
  <c r="I4" i="9"/>
  <c r="D4" i="9"/>
  <c r="I3" i="9"/>
  <c r="D3" i="9"/>
  <c r="V19" i="14"/>
  <c r="Q19" i="14"/>
  <c r="L19" i="14"/>
  <c r="G19" i="14"/>
  <c r="B19" i="14"/>
  <c r="X4" i="14"/>
  <c r="S4" i="14"/>
  <c r="N4" i="14"/>
  <c r="I4" i="14"/>
  <c r="D4" i="14"/>
  <c r="V18" i="13"/>
  <c r="X17" i="13"/>
  <c r="X16" i="13"/>
  <c r="X15" i="13"/>
  <c r="X14" i="13"/>
  <c r="X13" i="13"/>
  <c r="X12" i="13"/>
  <c r="X11" i="13"/>
  <c r="X10" i="13"/>
  <c r="X9" i="13"/>
  <c r="X8" i="13"/>
  <c r="X7" i="13"/>
  <c r="X5" i="13"/>
  <c r="X4" i="13"/>
  <c r="X3" i="13"/>
  <c r="Q18" i="13"/>
  <c r="L18" i="13"/>
  <c r="G18" i="13"/>
  <c r="B18" i="13"/>
  <c r="S17" i="13"/>
  <c r="N17" i="13"/>
  <c r="I17" i="13"/>
  <c r="D17" i="13"/>
  <c r="S16" i="13"/>
  <c r="N16" i="13"/>
  <c r="I16" i="13"/>
  <c r="D16" i="13"/>
  <c r="S15" i="13"/>
  <c r="N15" i="13"/>
  <c r="I15" i="13"/>
  <c r="D15" i="13"/>
  <c r="S14" i="13"/>
  <c r="N14" i="13"/>
  <c r="I14" i="13"/>
  <c r="D14" i="13"/>
  <c r="S13" i="13"/>
  <c r="N13" i="13"/>
  <c r="I13" i="13"/>
  <c r="D13" i="13"/>
  <c r="S12" i="13"/>
  <c r="N12" i="13"/>
  <c r="I12" i="13"/>
  <c r="D12" i="13"/>
  <c r="S11" i="13"/>
  <c r="N11" i="13"/>
  <c r="I11" i="13"/>
  <c r="D11" i="13"/>
  <c r="S10" i="13"/>
  <c r="N10" i="13"/>
  <c r="I10" i="13"/>
  <c r="D10" i="13"/>
  <c r="S9" i="13"/>
  <c r="N9" i="13"/>
  <c r="I9" i="13"/>
  <c r="D9" i="13"/>
  <c r="S8" i="13"/>
  <c r="N8" i="13"/>
  <c r="I8" i="13"/>
  <c r="D8" i="13"/>
  <c r="S7" i="13"/>
  <c r="N7" i="13"/>
  <c r="I7" i="13"/>
  <c r="D7" i="13"/>
  <c r="N6" i="13"/>
  <c r="I6" i="13"/>
  <c r="D6" i="13"/>
  <c r="S5" i="13"/>
  <c r="N5" i="13"/>
  <c r="I5" i="13"/>
  <c r="D5" i="13"/>
  <c r="S4" i="13"/>
  <c r="N4" i="13"/>
  <c r="I4" i="13"/>
  <c r="D4" i="13"/>
  <c r="S3" i="13"/>
  <c r="N3" i="13"/>
  <c r="I3" i="13"/>
  <c r="D3" i="13"/>
  <c r="Q19" i="12"/>
  <c r="L19" i="12"/>
  <c r="G19" i="12"/>
  <c r="B19" i="12"/>
  <c r="S4" i="12"/>
  <c r="N4" i="12"/>
  <c r="I4" i="12"/>
  <c r="D4" i="12"/>
  <c r="Q18" i="10"/>
  <c r="S17" i="10"/>
  <c r="S16" i="10"/>
  <c r="S15" i="10"/>
  <c r="S14" i="10"/>
  <c r="S13" i="10"/>
  <c r="S12" i="10"/>
  <c r="S11" i="10"/>
  <c r="S10" i="10"/>
  <c r="S9" i="10"/>
  <c r="S8" i="10"/>
  <c r="S7" i="10"/>
  <c r="S5" i="10"/>
  <c r="S4" i="10"/>
  <c r="S3" i="10"/>
  <c r="E26" i="11"/>
  <c r="L19" i="11"/>
  <c r="G19" i="11"/>
  <c r="B19" i="11"/>
  <c r="N18" i="11"/>
  <c r="I18" i="11"/>
  <c r="D18" i="11"/>
  <c r="N17" i="11"/>
  <c r="I17" i="11"/>
  <c r="D17" i="11"/>
  <c r="N16" i="11"/>
  <c r="I16" i="11"/>
  <c r="D16" i="11"/>
  <c r="N15" i="11"/>
  <c r="I15" i="11"/>
  <c r="D15" i="11"/>
  <c r="N14" i="11"/>
  <c r="I14" i="11"/>
  <c r="D14" i="11"/>
  <c r="N13" i="11"/>
  <c r="I13" i="11"/>
  <c r="D13" i="11"/>
  <c r="N12" i="11"/>
  <c r="I12" i="11"/>
  <c r="D12" i="11"/>
  <c r="N11" i="11"/>
  <c r="I11" i="11"/>
  <c r="D11" i="11"/>
  <c r="N10" i="11"/>
  <c r="I10" i="11"/>
  <c r="D10" i="11"/>
  <c r="N9" i="11"/>
  <c r="I9" i="11"/>
  <c r="D9" i="11"/>
  <c r="N8" i="11"/>
  <c r="I8" i="11"/>
  <c r="D8" i="11"/>
  <c r="N7" i="11"/>
  <c r="I7" i="11"/>
  <c r="D7" i="11"/>
  <c r="N6" i="11"/>
  <c r="I6" i="11"/>
  <c r="D6" i="11"/>
  <c r="N5" i="11"/>
  <c r="I5" i="11"/>
  <c r="D5" i="11"/>
  <c r="N4" i="11"/>
  <c r="I4" i="11"/>
  <c r="D4" i="11"/>
  <c r="L18" i="10"/>
  <c r="G18" i="10"/>
  <c r="B18" i="10"/>
  <c r="N17" i="10"/>
  <c r="I17" i="10"/>
  <c r="D17" i="10"/>
  <c r="N16" i="10"/>
  <c r="I16" i="10"/>
  <c r="D16" i="10"/>
  <c r="N15" i="10"/>
  <c r="I15" i="10"/>
  <c r="D15" i="10"/>
  <c r="N14" i="10"/>
  <c r="I14" i="10"/>
  <c r="D14" i="10"/>
  <c r="N13" i="10"/>
  <c r="I13" i="10"/>
  <c r="D13" i="10"/>
  <c r="N12" i="10"/>
  <c r="I12" i="10"/>
  <c r="D12" i="10"/>
  <c r="N11" i="10"/>
  <c r="I11" i="10"/>
  <c r="D11" i="10"/>
  <c r="N10" i="10"/>
  <c r="I10" i="10"/>
  <c r="D10" i="10"/>
  <c r="N9" i="10"/>
  <c r="I9" i="10"/>
  <c r="D9" i="10"/>
  <c r="N8" i="10"/>
  <c r="I8" i="10"/>
  <c r="D8" i="10"/>
  <c r="N7" i="10"/>
  <c r="I7" i="10"/>
  <c r="D7" i="10"/>
  <c r="N6" i="10"/>
  <c r="I6" i="10"/>
  <c r="D6" i="10"/>
  <c r="N5" i="10"/>
  <c r="I5" i="10"/>
  <c r="D5" i="10"/>
  <c r="N4" i="10"/>
  <c r="I4" i="10"/>
  <c r="D4" i="10"/>
  <c r="N3" i="10"/>
  <c r="I3" i="10"/>
  <c r="D3" i="10"/>
  <c r="N4" i="2"/>
  <c r="N5" i="2"/>
  <c r="N6" i="2"/>
  <c r="N7" i="2"/>
  <c r="N8" i="2"/>
  <c r="N9" i="2"/>
  <c r="N10" i="2"/>
  <c r="N11" i="2"/>
  <c r="N12" i="2"/>
  <c r="N13" i="2"/>
  <c r="N14" i="2"/>
  <c r="N15" i="2"/>
  <c r="N16" i="2"/>
  <c r="N17" i="2"/>
  <c r="N3" i="2"/>
  <c r="I4" i="2"/>
  <c r="I5" i="2"/>
  <c r="I6" i="2"/>
  <c r="I7" i="2"/>
  <c r="I8" i="2"/>
  <c r="I9" i="2"/>
  <c r="I10" i="2"/>
  <c r="I11" i="2"/>
  <c r="I12" i="2"/>
  <c r="I13" i="2"/>
  <c r="I14" i="2"/>
  <c r="I15" i="2"/>
  <c r="I16" i="2"/>
  <c r="I17" i="2"/>
  <c r="I3" i="2"/>
  <c r="D4" i="2"/>
  <c r="D5" i="2"/>
  <c r="D6" i="2"/>
  <c r="D7" i="2"/>
  <c r="D8" i="2"/>
  <c r="D9" i="2"/>
  <c r="D10" i="2"/>
  <c r="D11" i="2"/>
  <c r="D12" i="2"/>
  <c r="D13" i="2"/>
  <c r="D14" i="2"/>
  <c r="D15" i="2"/>
  <c r="D16" i="2"/>
  <c r="D17" i="2"/>
  <c r="D3" i="2"/>
  <c r="M20" i="13" l="1"/>
  <c r="D19" i="14"/>
  <c r="N19" i="14"/>
  <c r="S19" i="14"/>
  <c r="S18" i="13"/>
  <c r="N18" i="13"/>
  <c r="I18" i="13"/>
  <c r="D18" i="13"/>
  <c r="I19" i="11"/>
  <c r="I19" i="15"/>
  <c r="H21" i="15"/>
  <c r="D19" i="15"/>
  <c r="H20" i="9"/>
  <c r="D18" i="9"/>
  <c r="I18" i="9"/>
  <c r="M21" i="14"/>
  <c r="X19" i="14"/>
  <c r="I19" i="14"/>
  <c r="X18" i="13"/>
  <c r="S19" i="12"/>
  <c r="M21" i="12"/>
  <c r="N19" i="12"/>
  <c r="I19" i="12"/>
  <c r="D19" i="12"/>
  <c r="M20" i="10"/>
  <c r="S18" i="10"/>
  <c r="N18" i="10"/>
  <c r="I18" i="10"/>
  <c r="D18" i="10"/>
  <c r="N19" i="11"/>
  <c r="M21" i="11"/>
  <c r="D19" i="11"/>
  <c r="M22" i="14" l="1"/>
  <c r="M21" i="13"/>
  <c r="M21" i="10"/>
  <c r="H22" i="15"/>
  <c r="H21" i="9"/>
  <c r="M22" i="12"/>
  <c r="M22" i="11"/>
  <c r="E25" i="2"/>
  <c r="L18" i="2"/>
  <c r="G18" i="2"/>
  <c r="B18" i="2"/>
  <c r="M20" i="2" l="1"/>
  <c r="N18" i="2"/>
  <c r="I18" i="2"/>
  <c r="D18" i="2"/>
  <c r="M21" i="2" l="1"/>
</calcChain>
</file>

<file path=xl/sharedStrings.xml><?xml version="1.0" encoding="utf-8"?>
<sst xmlns="http://schemas.openxmlformats.org/spreadsheetml/2006/main" count="353" uniqueCount="45">
  <si>
    <t>Totals</t>
  </si>
  <si>
    <t>Grade Points</t>
  </si>
  <si>
    <t>A+</t>
  </si>
  <si>
    <t xml:space="preserve">A </t>
  </si>
  <si>
    <t>A-</t>
  </si>
  <si>
    <t>B+</t>
  </si>
  <si>
    <t>B</t>
  </si>
  <si>
    <t>B-</t>
  </si>
  <si>
    <t>C+</t>
  </si>
  <si>
    <t>C</t>
  </si>
  <si>
    <t>C-</t>
  </si>
  <si>
    <t>Total</t>
  </si>
  <si>
    <t>100 Level</t>
  </si>
  <si>
    <t>200 Level</t>
  </si>
  <si>
    <t>Level Grade</t>
  </si>
  <si>
    <t>Level Paper Points</t>
  </si>
  <si>
    <t>Weighting</t>
  </si>
  <si>
    <t>Total paper points (cannot be above 360)</t>
  </si>
  <si>
    <t>Weighted GPA</t>
  </si>
  <si>
    <t>300 Level (Maximum up to 120 points)</t>
  </si>
  <si>
    <t>400 Level (Maximum up to 120 points)</t>
  </si>
  <si>
    <t>PASS</t>
  </si>
  <si>
    <t>Weighting of Paper Years</t>
  </si>
  <si>
    <t>500 Level (Maximum up to 120 points)</t>
  </si>
  <si>
    <t>200 Level (Max 120 points)</t>
  </si>
  <si>
    <t>Total paper points (cannot be above 240)</t>
  </si>
  <si>
    <t xml:space="preserve">Best three 200 level papers are scored, and included in the calculation. Even if they have a lower weighted score than a 100 level paper. </t>
  </si>
  <si>
    <t>This paper was adjusted to 6 points to get to a total of 240 points. This paper was selected as it was the next lowest scoring paper.</t>
  </si>
  <si>
    <t>This paper is excluded as 240 points has been reached and its score would be 54 which is lower than the score of the 100 level papers.</t>
  </si>
  <si>
    <t>Paper Score</t>
  </si>
  <si>
    <t>Max 120 points for 300 and 400 level papers. As the seventh lowest scoring 300 level paper would make it go above 120 points it is adjusted to 12 points. The lowest 100 or 200 level scoring paper is adjusted to 6 to make the total points to 360</t>
  </si>
  <si>
    <t>This paper was given zero points in this example as it is to be excluded from the weighted GPA calculation. Only up to 120 points are counted from 300 level papers.</t>
  </si>
  <si>
    <t>Insert your paper grade below</t>
  </si>
  <si>
    <t>Total paper points (cannot be above 480)</t>
  </si>
  <si>
    <t xml:space="preserve">It is important to note that a four year degree means a degree that is made up of 100, 200, 300 and 400 level papers. This means for example completing a Bachelor of Pharmacy, or a Bachelor's Honour degree. Otago HSFY papers taken as part of a Bachelor's degree will be counted in the 100 level paper section with any other 100 level papers you may have completed. </t>
  </si>
  <si>
    <t>Is prepopulated no need to change</t>
  </si>
  <si>
    <t>Total paper points (cannot be above 600)</t>
  </si>
  <si>
    <t>Max 120 points for 300, 400 and 500 level papers. As the seventh lowest scoring 300 level paper would make it go above 120 points it is adjusted to 12 points. The lowest 100 or 200 level scoring paper is adjusted to 6 to make the total points to 360</t>
  </si>
  <si>
    <t>Max 120 points for 300 level papers. As the seventh lowest scoring paper at this level would make it go above 120 points it is adjusted to 12 points. The lowest included 100 or 200 level scoring paper is adjusted to 6 to make the total points to 360</t>
  </si>
  <si>
    <t>Insert your points for the paper here, for example Otago papers 18 points, for University of Auckland papers 15 points</t>
  </si>
  <si>
    <t>These papers were excluded as 360 points had already been reached, and there scores were lower than 72 ((the lowest included paper score highlighted in yellow when calculated at the full 18 points instead of the 6 shown) which was the lowest scored paper included in this calculation.</t>
  </si>
  <si>
    <t xml:space="preserve">These papers were excluded as 480 points had already been reached, and their scores were lower than 72 (the lowest included paper score highlighted in yellow when calculated at the full 18 points instead of the 6 shown) which was the lowest scored paper included in this calculation. As one of the 400 level papers has a pass grade this cannot be included in the weighted GPA calculation so a score of 0 is assigned to this. </t>
  </si>
  <si>
    <t xml:space="preserve">These papers were excluded as 600 points had already been reached, and their scores were lower than 72 (the lowest included paper score highlighted in yellow when calculated at the full 18 points instead of the 6 shown) which was the lowest scored paper included in this calculation. As one of the 400 level papers has a pass grade this cannot be included in the weighted GPA calculation so a score of 0 is assigned to this. </t>
  </si>
  <si>
    <t xml:space="preserve">It is important to note that a three year degree means a degree that is made up of 100, 200, and 300 level papers. This means for example a combined degree that takes four years to complete is still classed as a three year degree. Otago HSFY papers taken as part of a Bachelor's degree will be counted in the 100 level paper section with any other 100 level papers you may have completed. </t>
  </si>
  <si>
    <t xml:space="preserve">It is important to note to qualify under the five year category your degree has to be a four year degree, then followed by a postgraduate diploma, or separate honours degree. A combined degree does not count as a four year degree for a weighted GPA calculation. This means for example completing a Bachelor of Pharmacy, then completing a postgraduate diploma. Otago HSFY papers taken as part of a Bachelor's degree will be counted in the 100 level paper section with any other 100 level papers you may have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</si>
</sst>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Fill="1"/>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1" fillId="0" borderId="5" xfId="0" applyFont="1" applyBorder="1" applyAlignment="1">
      <alignment horizontal="right"/>
    </xf>
    <xf numFmtId="0" fontId="1" fillId="0" borderId="6" xfId="0" applyFont="1" applyBorder="1"/>
    <xf numFmtId="2" fontId="1" fillId="0" borderId="0" xfId="0" applyNumberFormat="1" applyFont="1" applyFill="1"/>
    <xf numFmtId="0" fontId="1" fillId="0" borderId="0" xfId="0" applyFont="1" applyFill="1"/>
    <xf numFmtId="0" fontId="1" fillId="0" borderId="0" xfId="0" applyFont="1" applyAlignment="1">
      <alignment vertical="center"/>
    </xf>
    <xf numFmtId="0" fontId="1" fillId="0" borderId="7" xfId="0" applyFont="1" applyBorder="1"/>
    <xf numFmtId="0" fontId="1" fillId="0" borderId="11" xfId="0" applyFont="1" applyBorder="1"/>
    <xf numFmtId="0" fontId="1" fillId="0" borderId="8" xfId="0" applyFont="1" applyBorder="1"/>
    <xf numFmtId="0" fontId="1" fillId="0" borderId="0" xfId="0" applyFont="1" applyAlignment="1">
      <alignment vertical="center" wrapText="1"/>
    </xf>
    <xf numFmtId="2" fontId="1" fillId="0" borderId="0" xfId="0" applyNumberFormat="1" applyFont="1" applyAlignment="1">
      <alignment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3" xfId="0" applyFill="1" applyBorder="1"/>
    <xf numFmtId="0" fontId="0" fillId="0" borderId="0" xfId="0" applyFill="1" applyBorder="1"/>
    <xf numFmtId="0" fontId="0" fillId="0" borderId="4" xfId="0" applyFill="1" applyBorder="1"/>
    <xf numFmtId="0" fontId="0" fillId="2" borderId="3" xfId="0" applyFill="1" applyBorder="1"/>
    <xf numFmtId="0" fontId="0" fillId="2" borderId="0" xfId="0" applyFill="1" applyBorder="1"/>
    <xf numFmtId="0" fontId="0" fillId="2" borderId="4" xfId="0" applyFill="1" applyBorder="1"/>
    <xf numFmtId="0" fontId="0" fillId="4" borderId="3" xfId="0" applyFill="1" applyBorder="1"/>
    <xf numFmtId="0" fontId="0" fillId="4" borderId="0" xfId="0" applyFill="1" applyBorder="1"/>
    <xf numFmtId="0" fontId="0" fillId="4" borderId="4" xfId="0" applyFill="1" applyBorder="1"/>
    <xf numFmtId="0" fontId="0" fillId="0" borderId="5" xfId="0" applyFill="1" applyBorder="1"/>
    <xf numFmtId="0" fontId="0" fillId="0" borderId="10" xfId="0" applyFill="1" applyBorder="1"/>
    <xf numFmtId="0" fontId="0" fillId="0" borderId="6" xfId="0" applyFill="1" applyBorder="1"/>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1" fillId="0" borderId="7" xfId="0" applyFont="1" applyFill="1" applyBorder="1"/>
    <xf numFmtId="0" fontId="1" fillId="0" borderId="11" xfId="0" applyFont="1" applyFill="1" applyBorder="1"/>
    <xf numFmtId="0" fontId="1" fillId="0" borderId="8" xfId="0" applyFont="1" applyFill="1" applyBorder="1"/>
    <xf numFmtId="0" fontId="1" fillId="0" borderId="0" xfId="0" applyFont="1" applyFill="1" applyAlignment="1">
      <alignment vertical="center" wrapText="1"/>
    </xf>
    <xf numFmtId="0" fontId="1" fillId="0" borderId="0" xfId="0" applyFont="1" applyFill="1" applyAlignment="1">
      <alignment horizontal="right"/>
    </xf>
    <xf numFmtId="0" fontId="1" fillId="0" borderId="0" xfId="0" applyFont="1" applyFill="1" applyAlignment="1">
      <alignment horizontal="center"/>
    </xf>
    <xf numFmtId="0" fontId="1" fillId="0" borderId="0" xfId="0" applyFont="1" applyFill="1" applyAlignment="1">
      <alignment vertical="center"/>
    </xf>
    <xf numFmtId="2" fontId="1" fillId="0" borderId="0" xfId="0" applyNumberFormat="1" applyFont="1" applyFill="1" applyAlignment="1">
      <alignment vertical="center"/>
    </xf>
    <xf numFmtId="0" fontId="1" fillId="0" borderId="5" xfId="0" applyFont="1" applyFill="1" applyBorder="1" applyAlignment="1">
      <alignment horizontal="right"/>
    </xf>
    <xf numFmtId="0" fontId="1" fillId="0" borderId="6" xfId="0" applyFont="1"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0" xfId="0" applyFill="1" applyBorder="1" applyAlignment="1">
      <alignment vertical="center"/>
    </xf>
    <xf numFmtId="0" fontId="0" fillId="0" borderId="3" xfId="0" applyFill="1" applyBorder="1" applyAlignment="1">
      <alignment horizontal="right"/>
    </xf>
    <xf numFmtId="0" fontId="0" fillId="0" borderId="0" xfId="0" applyFill="1" applyAlignment="1">
      <alignment horizontal="center"/>
    </xf>
    <xf numFmtId="0" fontId="0" fillId="0" borderId="1" xfId="0" applyFill="1" applyBorder="1" applyAlignment="1">
      <alignment horizontal="center"/>
    </xf>
    <xf numFmtId="0" fontId="0" fillId="0" borderId="9" xfId="0" applyFill="1" applyBorder="1" applyAlignment="1">
      <alignment horizontal="center"/>
    </xf>
    <xf numFmtId="0" fontId="0" fillId="3" borderId="3" xfId="0" applyFill="1" applyBorder="1"/>
    <xf numFmtId="0" fontId="0" fillId="3" borderId="0" xfId="0" applyFill="1" applyBorder="1"/>
    <xf numFmtId="0" fontId="0" fillId="3" borderId="4" xfId="0" applyFill="1" applyBorder="1"/>
    <xf numFmtId="0" fontId="2" fillId="0" borderId="0" xfId="0" applyFont="1" applyBorder="1" applyAlignment="1">
      <alignment horizontal="center" vertical="center" wrapText="1"/>
    </xf>
    <xf numFmtId="0" fontId="0" fillId="0" borderId="0" xfId="0" applyAlignment="1">
      <alignment horizontal="center" vertical="center"/>
    </xf>
    <xf numFmtId="0" fontId="2" fillId="0" borderId="4" xfId="0" applyFont="1" applyBorder="1" applyAlignment="1">
      <alignment horizontal="center" vertical="center" wrapText="1"/>
    </xf>
    <xf numFmtId="0" fontId="0" fillId="3" borderId="3" xfId="0" applyFill="1" applyBorder="1" applyAlignment="1">
      <alignment horizontal="right"/>
    </xf>
    <xf numFmtId="0" fontId="0" fillId="0" borderId="0" xfId="0" applyFill="1" applyBorder="1" applyAlignment="1">
      <alignment vertical="top"/>
    </xf>
    <xf numFmtId="0" fontId="0" fillId="0" borderId="2" xfId="0" applyFont="1" applyFill="1" applyBorder="1" applyAlignment="1">
      <alignment horizontal="center"/>
    </xf>
    <xf numFmtId="0" fontId="0" fillId="5" borderId="3" xfId="0" applyFill="1" applyBorder="1"/>
    <xf numFmtId="0" fontId="0" fillId="5" borderId="0" xfId="0" applyFill="1" applyBorder="1"/>
    <xf numFmtId="0" fontId="0" fillId="5" borderId="5" xfId="0" applyFill="1" applyBorder="1"/>
    <xf numFmtId="0" fontId="0" fillId="5" borderId="10" xfId="0" applyFill="1" applyBorder="1"/>
    <xf numFmtId="0" fontId="2"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3" xfId="0" applyFill="1" applyBorder="1" applyAlignment="1">
      <alignment horizontal="right"/>
    </xf>
    <xf numFmtId="0" fontId="1" fillId="0" borderId="0" xfId="0" applyFont="1" applyAlignment="1">
      <alignment vertical="top" wrapText="1"/>
    </xf>
    <xf numFmtId="0" fontId="0" fillId="4" borderId="1" xfId="0" applyFill="1" applyBorder="1" applyAlignment="1">
      <alignment horizontal="center" vertical="top" wrapText="1"/>
    </xf>
    <xf numFmtId="0" fontId="0" fillId="4" borderId="9" xfId="0" applyFill="1" applyBorder="1" applyAlignment="1">
      <alignment horizontal="center"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0" xfId="0" applyFill="1" applyBorder="1" applyAlignment="1">
      <alignment horizontal="center" vertical="top" wrapText="1"/>
    </xf>
    <xf numFmtId="0" fontId="0" fillId="4" borderId="4" xfId="0" applyFill="1" applyBorder="1" applyAlignment="1">
      <alignment horizontal="center" vertical="top" wrapText="1"/>
    </xf>
    <xf numFmtId="0" fontId="1" fillId="0" borderId="1"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top" wrapText="1"/>
    </xf>
    <xf numFmtId="0" fontId="0" fillId="3" borderId="9"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0"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10" xfId="0" applyFill="1" applyBorder="1" applyAlignment="1">
      <alignment horizontal="center" vertical="top" wrapText="1"/>
    </xf>
    <xf numFmtId="0" fontId="0" fillId="3" borderId="6" xfId="0" applyFill="1" applyBorder="1" applyAlignment="1">
      <alignment horizontal="center" vertical="top"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6" xfId="0" applyFill="1" applyBorder="1" applyAlignment="1">
      <alignment horizontal="center" vertical="center" wrapText="1"/>
    </xf>
    <xf numFmtId="0" fontId="1" fillId="0" borderId="7" xfId="0" applyFont="1" applyFill="1" applyBorder="1" applyAlignment="1">
      <alignment horizontal="center"/>
    </xf>
    <xf numFmtId="0" fontId="1" fillId="0" borderId="8" xfId="0" applyFont="1" applyFill="1" applyBorder="1" applyAlignment="1">
      <alignment horizontal="center"/>
    </xf>
    <xf numFmtId="0" fontId="0" fillId="4" borderId="1" xfId="0" applyFill="1" applyBorder="1" applyAlignment="1">
      <alignment horizontal="center" vertical="center" wrapText="1"/>
    </xf>
    <xf numFmtId="0" fontId="0" fillId="4" borderId="9" xfId="0" applyFill="1" applyBorder="1" applyAlignment="1">
      <alignment horizontal="center" vertical="center" wrapText="1"/>
    </xf>
    <xf numFmtId="0" fontId="0" fillId="4" borderId="2" xfId="0" applyFill="1" applyBorder="1" applyAlignment="1">
      <alignment horizontal="center" vertical="center" wrapText="1"/>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zoomScaleNormal="100" workbookViewId="0">
      <selection activeCell="N22" sqref="N22"/>
    </sheetView>
  </sheetViews>
  <sheetFormatPr baseColWidth="10" defaultColWidth="8.83203125" defaultRowHeight="15" x14ac:dyDescent="0.2"/>
  <cols>
    <col min="1" max="1" width="12.6640625" bestFit="1" customWidth="1"/>
    <col min="2" max="2" width="19.33203125" bestFit="1" customWidth="1"/>
    <col min="3" max="3" width="11.33203125" bestFit="1" customWidth="1"/>
    <col min="4" max="4" width="10" bestFit="1" customWidth="1"/>
    <col min="5" max="5" width="11.1640625" customWidth="1"/>
    <col min="6" max="6" width="12.6640625" bestFit="1" customWidth="1"/>
    <col min="7" max="7" width="21.33203125" bestFit="1" customWidth="1"/>
    <col min="8" max="8" width="11.33203125" bestFit="1" customWidth="1"/>
    <col min="9" max="9" width="12.5" bestFit="1" customWidth="1"/>
  </cols>
  <sheetData>
    <row r="1" spans="1:16" x14ac:dyDescent="0.2">
      <c r="A1" s="77" t="s">
        <v>12</v>
      </c>
      <c r="B1" s="78"/>
      <c r="C1" s="78"/>
      <c r="D1" s="79"/>
      <c r="F1" s="80" t="s">
        <v>24</v>
      </c>
      <c r="G1" s="81"/>
      <c r="H1" s="81"/>
      <c r="I1" s="82"/>
    </row>
    <row r="2" spans="1:16" ht="15" customHeight="1" x14ac:dyDescent="0.2">
      <c r="A2" s="52" t="s">
        <v>14</v>
      </c>
      <c r="B2" s="53" t="s">
        <v>15</v>
      </c>
      <c r="C2" s="53" t="s">
        <v>16</v>
      </c>
      <c r="D2" s="62" t="s">
        <v>12</v>
      </c>
      <c r="E2" s="3"/>
      <c r="F2" s="34" t="s">
        <v>14</v>
      </c>
      <c r="G2" s="35" t="s">
        <v>15</v>
      </c>
      <c r="H2" s="35" t="s">
        <v>16</v>
      </c>
      <c r="I2" s="36" t="s">
        <v>29</v>
      </c>
      <c r="J2" s="3"/>
      <c r="L2" s="83" t="s">
        <v>26</v>
      </c>
      <c r="M2" s="84"/>
      <c r="N2" s="84"/>
      <c r="O2" s="84"/>
      <c r="P2" s="85"/>
    </row>
    <row r="3" spans="1:16" x14ac:dyDescent="0.2">
      <c r="A3" s="22">
        <v>9</v>
      </c>
      <c r="B3" s="23">
        <v>18</v>
      </c>
      <c r="C3" s="23">
        <f>$E$22</f>
        <v>0.5</v>
      </c>
      <c r="D3" s="24">
        <f>A3*B3*C3</f>
        <v>81</v>
      </c>
      <c r="E3" s="1"/>
      <c r="F3" s="25">
        <v>7</v>
      </c>
      <c r="G3" s="26">
        <v>18</v>
      </c>
      <c r="H3" s="26">
        <f t="shared" ref="H3:H9" si="0">$E$23</f>
        <v>1.5</v>
      </c>
      <c r="I3" s="27">
        <f>F3*G3*H3</f>
        <v>189</v>
      </c>
      <c r="J3" s="1"/>
      <c r="L3" s="86"/>
      <c r="M3" s="87"/>
      <c r="N3" s="87"/>
      <c r="O3" s="87"/>
      <c r="P3" s="88"/>
    </row>
    <row r="4" spans="1:16" x14ac:dyDescent="0.2">
      <c r="A4" s="22">
        <v>9</v>
      </c>
      <c r="B4" s="23">
        <v>18</v>
      </c>
      <c r="C4" s="23">
        <f t="shared" ref="C4:C17" si="1">$E$22</f>
        <v>0.5</v>
      </c>
      <c r="D4" s="24">
        <f t="shared" ref="D4:D17" si="2">A4*B4*C4</f>
        <v>81</v>
      </c>
      <c r="E4" s="1"/>
      <c r="F4" s="25">
        <v>6</v>
      </c>
      <c r="G4" s="26">
        <v>18</v>
      </c>
      <c r="H4" s="26">
        <f t="shared" si="0"/>
        <v>1.5</v>
      </c>
      <c r="I4" s="27">
        <f t="shared" ref="I4:I17" si="3">F4*G4*H4</f>
        <v>162</v>
      </c>
      <c r="J4" s="1"/>
      <c r="L4" s="86"/>
      <c r="M4" s="87"/>
      <c r="N4" s="87"/>
      <c r="O4" s="87"/>
      <c r="P4" s="88"/>
    </row>
    <row r="5" spans="1:16" x14ac:dyDescent="0.2">
      <c r="A5" s="22">
        <v>8</v>
      </c>
      <c r="B5" s="23">
        <v>18</v>
      </c>
      <c r="C5" s="23">
        <f t="shared" si="1"/>
        <v>0.5</v>
      </c>
      <c r="D5" s="24">
        <f t="shared" si="2"/>
        <v>72</v>
      </c>
      <c r="E5" s="1"/>
      <c r="F5" s="25">
        <v>2</v>
      </c>
      <c r="G5" s="26">
        <v>18</v>
      </c>
      <c r="H5" s="26">
        <f t="shared" si="0"/>
        <v>1.5</v>
      </c>
      <c r="I5" s="27">
        <f t="shared" si="3"/>
        <v>54</v>
      </c>
      <c r="J5" s="1"/>
      <c r="L5" s="89"/>
      <c r="M5" s="90"/>
      <c r="N5" s="90"/>
      <c r="O5" s="90"/>
      <c r="P5" s="91"/>
    </row>
    <row r="6" spans="1:16" ht="14.5" customHeight="1" x14ac:dyDescent="0.2">
      <c r="A6" s="22">
        <v>8</v>
      </c>
      <c r="B6" s="23">
        <v>18</v>
      </c>
      <c r="C6" s="23">
        <f t="shared" si="1"/>
        <v>0.5</v>
      </c>
      <c r="D6" s="24">
        <f t="shared" si="2"/>
        <v>72</v>
      </c>
      <c r="E6" s="1"/>
      <c r="F6" s="22">
        <v>2</v>
      </c>
      <c r="G6" s="23">
        <v>18</v>
      </c>
      <c r="H6" s="23">
        <f t="shared" si="0"/>
        <v>1.5</v>
      </c>
      <c r="I6" s="24">
        <f t="shared" si="3"/>
        <v>54</v>
      </c>
      <c r="J6" s="1"/>
      <c r="L6" s="71" t="s">
        <v>27</v>
      </c>
      <c r="M6" s="72"/>
      <c r="N6" s="72"/>
      <c r="O6" s="72"/>
      <c r="P6" s="73"/>
    </row>
    <row r="7" spans="1:16" x14ac:dyDescent="0.2">
      <c r="A7" s="22">
        <v>8</v>
      </c>
      <c r="B7" s="23">
        <v>18</v>
      </c>
      <c r="C7" s="23">
        <f t="shared" si="1"/>
        <v>0.5</v>
      </c>
      <c r="D7" s="24">
        <f t="shared" si="2"/>
        <v>72</v>
      </c>
      <c r="E7" s="1"/>
      <c r="F7" s="28">
        <v>2</v>
      </c>
      <c r="G7" s="29">
        <v>6</v>
      </c>
      <c r="H7" s="29">
        <f t="shared" si="0"/>
        <v>1.5</v>
      </c>
      <c r="I7" s="30">
        <f t="shared" si="3"/>
        <v>18</v>
      </c>
      <c r="J7" s="1"/>
      <c r="L7" s="74"/>
      <c r="M7" s="75"/>
      <c r="N7" s="75"/>
      <c r="O7" s="75"/>
      <c r="P7" s="76"/>
    </row>
    <row r="8" spans="1:16" x14ac:dyDescent="0.2">
      <c r="A8" s="22">
        <v>7</v>
      </c>
      <c r="B8" s="23">
        <v>18</v>
      </c>
      <c r="C8" s="23">
        <f t="shared" si="1"/>
        <v>0.5</v>
      </c>
      <c r="D8" s="24">
        <f t="shared" si="2"/>
        <v>63</v>
      </c>
      <c r="E8" s="1"/>
      <c r="F8" s="54">
        <v>2</v>
      </c>
      <c r="G8" s="55">
        <v>0</v>
      </c>
      <c r="H8" s="55">
        <f t="shared" si="0"/>
        <v>1.5</v>
      </c>
      <c r="I8" s="56">
        <f t="shared" si="3"/>
        <v>0</v>
      </c>
      <c r="J8" s="1"/>
      <c r="L8" s="74"/>
      <c r="M8" s="75"/>
      <c r="N8" s="75"/>
      <c r="O8" s="75"/>
      <c r="P8" s="76"/>
    </row>
    <row r="9" spans="1:16" ht="14.5" customHeight="1" x14ac:dyDescent="0.2">
      <c r="A9" s="22">
        <v>7</v>
      </c>
      <c r="B9" s="23">
        <v>18</v>
      </c>
      <c r="C9" s="23">
        <f t="shared" si="1"/>
        <v>0.5</v>
      </c>
      <c r="D9" s="24">
        <f t="shared" si="2"/>
        <v>63</v>
      </c>
      <c r="E9" s="1"/>
      <c r="F9" s="22"/>
      <c r="G9" s="23"/>
      <c r="H9" s="23">
        <f t="shared" si="0"/>
        <v>1.5</v>
      </c>
      <c r="I9" s="24">
        <f t="shared" si="3"/>
        <v>0</v>
      </c>
      <c r="J9" s="1"/>
      <c r="L9" s="92" t="s">
        <v>28</v>
      </c>
      <c r="M9" s="93"/>
      <c r="N9" s="93"/>
      <c r="O9" s="93"/>
      <c r="P9" s="94"/>
    </row>
    <row r="10" spans="1:16" x14ac:dyDescent="0.2">
      <c r="A10" s="22">
        <v>7</v>
      </c>
      <c r="B10" s="23">
        <v>18</v>
      </c>
      <c r="C10" s="23">
        <f t="shared" si="1"/>
        <v>0.5</v>
      </c>
      <c r="D10" s="24">
        <f t="shared" si="2"/>
        <v>63</v>
      </c>
      <c r="E10" s="1"/>
      <c r="F10" s="22"/>
      <c r="G10" s="23"/>
      <c r="H10" s="23">
        <f t="shared" ref="H10:H17" si="4">$E$23</f>
        <v>1.5</v>
      </c>
      <c r="I10" s="24">
        <f t="shared" si="3"/>
        <v>0</v>
      </c>
      <c r="J10" s="1"/>
      <c r="L10" s="95"/>
      <c r="M10" s="96"/>
      <c r="N10" s="96"/>
      <c r="O10" s="96"/>
      <c r="P10" s="97"/>
    </row>
    <row r="11" spans="1:16" x14ac:dyDescent="0.2">
      <c r="A11" s="22">
        <v>7</v>
      </c>
      <c r="B11" s="23">
        <v>18</v>
      </c>
      <c r="C11" s="23">
        <f t="shared" si="1"/>
        <v>0.5</v>
      </c>
      <c r="D11" s="24">
        <f t="shared" si="2"/>
        <v>63</v>
      </c>
      <c r="E11" s="1"/>
      <c r="F11" s="22"/>
      <c r="G11" s="23"/>
      <c r="H11" s="23">
        <f t="shared" si="4"/>
        <v>1.5</v>
      </c>
      <c r="I11" s="24">
        <f t="shared" si="3"/>
        <v>0</v>
      </c>
      <c r="J11" s="1"/>
      <c r="L11" s="95"/>
      <c r="M11" s="96"/>
      <c r="N11" s="96"/>
      <c r="O11" s="96"/>
      <c r="P11" s="97"/>
    </row>
    <row r="12" spans="1:16" x14ac:dyDescent="0.2">
      <c r="A12" s="22"/>
      <c r="B12" s="23"/>
      <c r="C12" s="23">
        <f t="shared" si="1"/>
        <v>0.5</v>
      </c>
      <c r="D12" s="24">
        <f t="shared" si="2"/>
        <v>0</v>
      </c>
      <c r="E12" s="1"/>
      <c r="F12" s="22"/>
      <c r="G12" s="23"/>
      <c r="H12" s="23">
        <f t="shared" si="4"/>
        <v>1.5</v>
      </c>
      <c r="I12" s="24">
        <f t="shared" si="3"/>
        <v>0</v>
      </c>
      <c r="J12" s="1"/>
      <c r="L12" s="98"/>
      <c r="M12" s="99"/>
      <c r="N12" s="99"/>
      <c r="O12" s="99"/>
      <c r="P12" s="100"/>
    </row>
    <row r="13" spans="1:16" x14ac:dyDescent="0.2">
      <c r="A13" s="22"/>
      <c r="B13" s="23"/>
      <c r="C13" s="23">
        <f t="shared" si="1"/>
        <v>0.5</v>
      </c>
      <c r="D13" s="24">
        <f t="shared" si="2"/>
        <v>0</v>
      </c>
      <c r="E13" s="1"/>
      <c r="F13" s="22"/>
      <c r="G13" s="23"/>
      <c r="H13" s="23">
        <f t="shared" si="4"/>
        <v>1.5</v>
      </c>
      <c r="I13" s="24">
        <f t="shared" si="3"/>
        <v>0</v>
      </c>
      <c r="J13" s="1"/>
      <c r="L13" s="48"/>
      <c r="M13" s="48"/>
      <c r="N13" s="48"/>
      <c r="O13" s="48"/>
      <c r="P13" s="48"/>
    </row>
    <row r="14" spans="1:16" x14ac:dyDescent="0.2">
      <c r="A14" s="22"/>
      <c r="B14" s="23"/>
      <c r="C14" s="23">
        <f t="shared" si="1"/>
        <v>0.5</v>
      </c>
      <c r="D14" s="24">
        <f t="shared" si="2"/>
        <v>0</v>
      </c>
      <c r="E14" s="1"/>
      <c r="F14" s="22"/>
      <c r="G14" s="23"/>
      <c r="H14" s="23">
        <f t="shared" si="4"/>
        <v>1.5</v>
      </c>
      <c r="I14" s="24">
        <f t="shared" si="3"/>
        <v>0</v>
      </c>
      <c r="J14" s="1"/>
    </row>
    <row r="15" spans="1:16" x14ac:dyDescent="0.2">
      <c r="A15" s="22"/>
      <c r="B15" s="23"/>
      <c r="C15" s="23">
        <f t="shared" si="1"/>
        <v>0.5</v>
      </c>
      <c r="D15" s="24">
        <f t="shared" si="2"/>
        <v>0</v>
      </c>
      <c r="E15" s="1"/>
      <c r="F15" s="22"/>
      <c r="G15" s="23"/>
      <c r="H15" s="23">
        <f t="shared" si="4"/>
        <v>1.5</v>
      </c>
      <c r="I15" s="24">
        <f t="shared" si="3"/>
        <v>0</v>
      </c>
      <c r="J15" s="1"/>
    </row>
    <row r="16" spans="1:16" x14ac:dyDescent="0.2">
      <c r="A16" s="22"/>
      <c r="B16" s="23"/>
      <c r="C16" s="23">
        <f t="shared" si="1"/>
        <v>0.5</v>
      </c>
      <c r="D16" s="24">
        <f t="shared" si="2"/>
        <v>0</v>
      </c>
      <c r="E16" s="1"/>
      <c r="F16" s="22"/>
      <c r="G16" s="23"/>
      <c r="H16" s="23">
        <f t="shared" si="4"/>
        <v>1.5</v>
      </c>
      <c r="I16" s="24">
        <f t="shared" si="3"/>
        <v>0</v>
      </c>
      <c r="J16" s="1"/>
    </row>
    <row r="17" spans="1:10" x14ac:dyDescent="0.2">
      <c r="A17" s="31"/>
      <c r="B17" s="32"/>
      <c r="C17" s="23">
        <f t="shared" si="1"/>
        <v>0.5</v>
      </c>
      <c r="D17" s="33">
        <f t="shared" si="2"/>
        <v>0</v>
      </c>
      <c r="E17" s="1"/>
      <c r="F17" s="31"/>
      <c r="G17" s="32"/>
      <c r="H17" s="32">
        <f t="shared" si="4"/>
        <v>1.5</v>
      </c>
      <c r="I17" s="33">
        <f t="shared" si="3"/>
        <v>0</v>
      </c>
      <c r="J17" s="1"/>
    </row>
    <row r="18" spans="1:10" x14ac:dyDescent="0.2">
      <c r="A18" s="14" t="s">
        <v>0</v>
      </c>
      <c r="B18" s="15">
        <f>SUM(B3:B17)</f>
        <v>162</v>
      </c>
      <c r="C18" s="15"/>
      <c r="D18" s="16">
        <f>SUM(D3:D17)</f>
        <v>630</v>
      </c>
      <c r="F18" s="14" t="s">
        <v>0</v>
      </c>
      <c r="G18" s="15">
        <f>SUM(G3:G17)</f>
        <v>78</v>
      </c>
      <c r="H18" s="15"/>
      <c r="I18" s="16">
        <f>SUM(I3:I17)</f>
        <v>477</v>
      </c>
    </row>
    <row r="20" spans="1:10" ht="32" x14ac:dyDescent="0.2">
      <c r="G20" s="70" t="s">
        <v>25</v>
      </c>
      <c r="H20" s="2">
        <f>SUM(B18+G18)</f>
        <v>240</v>
      </c>
    </row>
    <row r="21" spans="1:10" x14ac:dyDescent="0.2">
      <c r="A21" s="80" t="s">
        <v>1</v>
      </c>
      <c r="B21" s="82"/>
      <c r="C21" s="4"/>
      <c r="D21" s="80" t="s">
        <v>22</v>
      </c>
      <c r="E21" s="82"/>
      <c r="G21" s="13" t="s">
        <v>18</v>
      </c>
      <c r="H21" s="18">
        <f>((D18+I18)/2)/120</f>
        <v>4.6124999999999998</v>
      </c>
    </row>
    <row r="22" spans="1:10" x14ac:dyDescent="0.2">
      <c r="A22" s="5" t="s">
        <v>2</v>
      </c>
      <c r="B22" s="6">
        <v>9</v>
      </c>
      <c r="D22" s="5">
        <v>100</v>
      </c>
      <c r="E22" s="6">
        <v>0.5</v>
      </c>
    </row>
    <row r="23" spans="1:10" x14ac:dyDescent="0.2">
      <c r="A23" s="5" t="s">
        <v>3</v>
      </c>
      <c r="B23" s="6">
        <v>8</v>
      </c>
      <c r="D23" s="5">
        <v>200</v>
      </c>
      <c r="E23" s="6">
        <v>1.5</v>
      </c>
    </row>
    <row r="24" spans="1:10" x14ac:dyDescent="0.2">
      <c r="A24" s="5" t="s">
        <v>4</v>
      </c>
      <c r="B24" s="6">
        <v>7</v>
      </c>
      <c r="D24" s="9" t="s">
        <v>11</v>
      </c>
      <c r="E24" s="10">
        <f>SUM(E22:E23)</f>
        <v>2</v>
      </c>
    </row>
    <row r="25" spans="1:10" x14ac:dyDescent="0.2">
      <c r="A25" s="5" t="s">
        <v>5</v>
      </c>
      <c r="B25" s="6">
        <v>6</v>
      </c>
    </row>
    <row r="26" spans="1:10" x14ac:dyDescent="0.2">
      <c r="A26" s="5" t="s">
        <v>6</v>
      </c>
      <c r="B26" s="6">
        <v>5</v>
      </c>
    </row>
    <row r="27" spans="1:10" x14ac:dyDescent="0.2">
      <c r="A27" s="5" t="s">
        <v>7</v>
      </c>
      <c r="B27" s="6">
        <v>4</v>
      </c>
    </row>
    <row r="28" spans="1:10" x14ac:dyDescent="0.2">
      <c r="A28" s="5" t="s">
        <v>8</v>
      </c>
      <c r="B28" s="6">
        <v>3</v>
      </c>
    </row>
    <row r="29" spans="1:10" x14ac:dyDescent="0.2">
      <c r="A29" s="5" t="s">
        <v>9</v>
      </c>
      <c r="B29" s="6">
        <v>2</v>
      </c>
    </row>
    <row r="30" spans="1:10" x14ac:dyDescent="0.2">
      <c r="A30" s="7" t="s">
        <v>10</v>
      </c>
      <c r="B30" s="8">
        <v>1</v>
      </c>
    </row>
  </sheetData>
  <mergeCells count="7">
    <mergeCell ref="L6:P8"/>
    <mergeCell ref="A1:D1"/>
    <mergeCell ref="F1:I1"/>
    <mergeCell ref="A21:B21"/>
    <mergeCell ref="D21:E21"/>
    <mergeCell ref="L2:P5"/>
    <mergeCell ref="L9:P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zoomScaleNormal="100" workbookViewId="0">
      <selection activeCell="L10" sqref="L10"/>
    </sheetView>
  </sheetViews>
  <sheetFormatPr baseColWidth="10" defaultColWidth="8.83203125" defaultRowHeight="15" x14ac:dyDescent="0.2"/>
  <cols>
    <col min="1" max="1" width="11.5" bestFit="1" customWidth="1"/>
    <col min="2" max="2" width="18.5" customWidth="1"/>
    <col min="3" max="3" width="11.5" customWidth="1"/>
    <col min="4" max="4" width="12.6640625" customWidth="1"/>
    <col min="5" max="5" width="10.5" customWidth="1"/>
    <col min="6" max="6" width="11.5" bestFit="1" customWidth="1"/>
    <col min="7" max="7" width="18.5" customWidth="1"/>
    <col min="8" max="8" width="11.5" customWidth="1"/>
    <col min="9" max="9" width="11.5" bestFit="1" customWidth="1"/>
  </cols>
  <sheetData>
    <row r="1" spans="1:10" x14ac:dyDescent="0.2">
      <c r="A1" s="80" t="s">
        <v>12</v>
      </c>
      <c r="B1" s="81"/>
      <c r="C1" s="81"/>
      <c r="D1" s="82"/>
      <c r="F1" s="80" t="s">
        <v>24</v>
      </c>
      <c r="G1" s="81"/>
      <c r="H1" s="81"/>
      <c r="I1" s="82"/>
    </row>
    <row r="2" spans="1:10" ht="14.5" customHeight="1" x14ac:dyDescent="0.2">
      <c r="A2" s="34" t="s">
        <v>14</v>
      </c>
      <c r="B2" s="35" t="s">
        <v>15</v>
      </c>
      <c r="C2" s="35" t="s">
        <v>16</v>
      </c>
      <c r="D2" s="36" t="s">
        <v>29</v>
      </c>
      <c r="E2" s="3"/>
      <c r="F2" s="34" t="s">
        <v>14</v>
      </c>
      <c r="G2" s="35" t="s">
        <v>15</v>
      </c>
      <c r="H2" s="35" t="s">
        <v>16</v>
      </c>
      <c r="I2" s="36" t="s">
        <v>29</v>
      </c>
      <c r="J2" s="3"/>
    </row>
    <row r="3" spans="1:10" ht="48" x14ac:dyDescent="0.2">
      <c r="A3" s="67" t="s">
        <v>32</v>
      </c>
      <c r="B3" s="68" t="s">
        <v>39</v>
      </c>
      <c r="C3" s="57" t="s">
        <v>35</v>
      </c>
      <c r="D3" s="59" t="s">
        <v>35</v>
      </c>
      <c r="E3" s="3"/>
      <c r="F3" s="67" t="s">
        <v>32</v>
      </c>
      <c r="G3" s="68" t="s">
        <v>39</v>
      </c>
      <c r="H3" s="57" t="s">
        <v>35</v>
      </c>
      <c r="I3" s="59" t="s">
        <v>35</v>
      </c>
      <c r="J3" s="3"/>
    </row>
    <row r="4" spans="1:10" x14ac:dyDescent="0.2">
      <c r="A4" s="63"/>
      <c r="B4" s="64"/>
      <c r="C4" s="23">
        <f>$E$23</f>
        <v>0.5</v>
      </c>
      <c r="D4" s="24">
        <f>A4*B4*C4</f>
        <v>0</v>
      </c>
      <c r="E4" s="1"/>
      <c r="F4" s="63"/>
      <c r="G4" s="64"/>
      <c r="H4" s="23">
        <f>$E$24</f>
        <v>1.5</v>
      </c>
      <c r="I4" s="24">
        <f>F4*G4*H4</f>
        <v>0</v>
      </c>
      <c r="J4" s="1"/>
    </row>
    <row r="5" spans="1:10" x14ac:dyDescent="0.2">
      <c r="A5" s="63"/>
      <c r="B5" s="64"/>
      <c r="C5" s="23">
        <f t="shared" ref="C5:C18" si="0">$E$23</f>
        <v>0.5</v>
      </c>
      <c r="D5" s="24">
        <f t="shared" ref="D5:D18" si="1">A5*B5*C5</f>
        <v>0</v>
      </c>
      <c r="E5" s="1"/>
      <c r="F5" s="63"/>
      <c r="G5" s="64"/>
      <c r="H5" s="23">
        <f t="shared" ref="H5:H18" si="2">$E$24</f>
        <v>1.5</v>
      </c>
      <c r="I5" s="24">
        <f t="shared" ref="I5:I18" si="3">F5*G5*H5</f>
        <v>0</v>
      </c>
      <c r="J5" s="1"/>
    </row>
    <row r="6" spans="1:10" x14ac:dyDescent="0.2">
      <c r="A6" s="63"/>
      <c r="B6" s="64"/>
      <c r="C6" s="23">
        <f t="shared" si="0"/>
        <v>0.5</v>
      </c>
      <c r="D6" s="24">
        <f t="shared" si="1"/>
        <v>0</v>
      </c>
      <c r="E6" s="1"/>
      <c r="F6" s="63"/>
      <c r="G6" s="64"/>
      <c r="H6" s="23">
        <f t="shared" si="2"/>
        <v>1.5</v>
      </c>
      <c r="I6" s="24">
        <f t="shared" si="3"/>
        <v>0</v>
      </c>
      <c r="J6" s="1"/>
    </row>
    <row r="7" spans="1:10" ht="14.5" customHeight="1" x14ac:dyDescent="0.2">
      <c r="A7" s="63"/>
      <c r="B7" s="64"/>
      <c r="C7" s="23">
        <f t="shared" si="0"/>
        <v>0.5</v>
      </c>
      <c r="D7" s="24">
        <f t="shared" si="1"/>
        <v>0</v>
      </c>
      <c r="E7" s="1"/>
      <c r="F7" s="63"/>
      <c r="G7" s="64"/>
      <c r="H7" s="23">
        <f t="shared" si="2"/>
        <v>1.5</v>
      </c>
      <c r="I7" s="24">
        <f t="shared" si="3"/>
        <v>0</v>
      </c>
      <c r="J7" s="1"/>
    </row>
    <row r="8" spans="1:10" x14ac:dyDescent="0.2">
      <c r="A8" s="63"/>
      <c r="B8" s="64"/>
      <c r="C8" s="23">
        <f t="shared" si="0"/>
        <v>0.5</v>
      </c>
      <c r="D8" s="24">
        <f t="shared" si="1"/>
        <v>0</v>
      </c>
      <c r="E8" s="1"/>
      <c r="F8" s="63"/>
      <c r="G8" s="64"/>
      <c r="H8" s="23">
        <f t="shared" si="2"/>
        <v>1.5</v>
      </c>
      <c r="I8" s="24">
        <f t="shared" si="3"/>
        <v>0</v>
      </c>
      <c r="J8" s="1"/>
    </row>
    <row r="9" spans="1:10" x14ac:dyDescent="0.2">
      <c r="A9" s="63"/>
      <c r="B9" s="64"/>
      <c r="C9" s="23">
        <f t="shared" si="0"/>
        <v>0.5</v>
      </c>
      <c r="D9" s="24">
        <f t="shared" si="1"/>
        <v>0</v>
      </c>
      <c r="E9" s="1"/>
      <c r="F9" s="63"/>
      <c r="G9" s="64"/>
      <c r="H9" s="23">
        <f t="shared" si="2"/>
        <v>1.5</v>
      </c>
      <c r="I9" s="24">
        <f t="shared" si="3"/>
        <v>0</v>
      </c>
      <c r="J9" s="1"/>
    </row>
    <row r="10" spans="1:10" ht="14.5" customHeight="1" x14ac:dyDescent="0.2">
      <c r="A10" s="63"/>
      <c r="B10" s="64"/>
      <c r="C10" s="23">
        <f t="shared" si="0"/>
        <v>0.5</v>
      </c>
      <c r="D10" s="24">
        <f t="shared" si="1"/>
        <v>0</v>
      </c>
      <c r="E10" s="1"/>
      <c r="F10" s="63"/>
      <c r="G10" s="64"/>
      <c r="H10" s="23">
        <f t="shared" si="2"/>
        <v>1.5</v>
      </c>
      <c r="I10" s="24">
        <f t="shared" si="3"/>
        <v>0</v>
      </c>
      <c r="J10" s="1"/>
    </row>
    <row r="11" spans="1:10" x14ac:dyDescent="0.2">
      <c r="A11" s="63"/>
      <c r="B11" s="64"/>
      <c r="C11" s="23">
        <f t="shared" si="0"/>
        <v>0.5</v>
      </c>
      <c r="D11" s="24">
        <f t="shared" si="1"/>
        <v>0</v>
      </c>
      <c r="E11" s="1"/>
      <c r="F11" s="63"/>
      <c r="G11" s="64"/>
      <c r="H11" s="23">
        <f t="shared" si="2"/>
        <v>1.5</v>
      </c>
      <c r="I11" s="24">
        <f t="shared" si="3"/>
        <v>0</v>
      </c>
      <c r="J11" s="1"/>
    </row>
    <row r="12" spans="1:10" x14ac:dyDescent="0.2">
      <c r="A12" s="63"/>
      <c r="B12" s="64"/>
      <c r="C12" s="23">
        <f t="shared" si="0"/>
        <v>0.5</v>
      </c>
      <c r="D12" s="24">
        <f t="shared" si="1"/>
        <v>0</v>
      </c>
      <c r="E12" s="1"/>
      <c r="F12" s="63"/>
      <c r="G12" s="64"/>
      <c r="H12" s="23">
        <f t="shared" si="2"/>
        <v>1.5</v>
      </c>
      <c r="I12" s="24">
        <f t="shared" si="3"/>
        <v>0</v>
      </c>
      <c r="J12" s="1"/>
    </row>
    <row r="13" spans="1:10" x14ac:dyDescent="0.2">
      <c r="A13" s="63"/>
      <c r="B13" s="64"/>
      <c r="C13" s="23">
        <f t="shared" si="0"/>
        <v>0.5</v>
      </c>
      <c r="D13" s="24">
        <f t="shared" si="1"/>
        <v>0</v>
      </c>
      <c r="E13" s="1"/>
      <c r="F13" s="63"/>
      <c r="G13" s="64"/>
      <c r="H13" s="23">
        <f t="shared" si="2"/>
        <v>1.5</v>
      </c>
      <c r="I13" s="24">
        <f t="shared" si="3"/>
        <v>0</v>
      </c>
      <c r="J13" s="1"/>
    </row>
    <row r="14" spans="1:10" x14ac:dyDescent="0.2">
      <c r="A14" s="63"/>
      <c r="B14" s="64"/>
      <c r="C14" s="23">
        <f t="shared" si="0"/>
        <v>0.5</v>
      </c>
      <c r="D14" s="24">
        <f t="shared" si="1"/>
        <v>0</v>
      </c>
      <c r="E14" s="1"/>
      <c r="F14" s="63"/>
      <c r="G14" s="64"/>
      <c r="H14" s="23">
        <f t="shared" si="2"/>
        <v>1.5</v>
      </c>
      <c r="I14" s="24">
        <f t="shared" si="3"/>
        <v>0</v>
      </c>
      <c r="J14" s="1"/>
    </row>
    <row r="15" spans="1:10" x14ac:dyDescent="0.2">
      <c r="A15" s="63"/>
      <c r="B15" s="64"/>
      <c r="C15" s="23">
        <f t="shared" si="0"/>
        <v>0.5</v>
      </c>
      <c r="D15" s="24">
        <f t="shared" si="1"/>
        <v>0</v>
      </c>
      <c r="E15" s="1"/>
      <c r="F15" s="63"/>
      <c r="G15" s="64"/>
      <c r="H15" s="23">
        <f t="shared" si="2"/>
        <v>1.5</v>
      </c>
      <c r="I15" s="24">
        <f t="shared" si="3"/>
        <v>0</v>
      </c>
      <c r="J15" s="1"/>
    </row>
    <row r="16" spans="1:10" x14ac:dyDescent="0.2">
      <c r="A16" s="63"/>
      <c r="B16" s="64"/>
      <c r="C16" s="23">
        <f t="shared" si="0"/>
        <v>0.5</v>
      </c>
      <c r="D16" s="24">
        <f t="shared" si="1"/>
        <v>0</v>
      </c>
      <c r="E16" s="1"/>
      <c r="F16" s="63"/>
      <c r="G16" s="64"/>
      <c r="H16" s="23">
        <f t="shared" si="2"/>
        <v>1.5</v>
      </c>
      <c r="I16" s="24">
        <f t="shared" si="3"/>
        <v>0</v>
      </c>
      <c r="J16" s="1"/>
    </row>
    <row r="17" spans="1:10" x14ac:dyDescent="0.2">
      <c r="A17" s="63"/>
      <c r="B17" s="64"/>
      <c r="C17" s="23">
        <f t="shared" si="0"/>
        <v>0.5</v>
      </c>
      <c r="D17" s="24">
        <f t="shared" si="1"/>
        <v>0</v>
      </c>
      <c r="E17" s="1"/>
      <c r="F17" s="63"/>
      <c r="G17" s="64"/>
      <c r="H17" s="23">
        <f t="shared" si="2"/>
        <v>1.5</v>
      </c>
      <c r="I17" s="24">
        <f t="shared" si="3"/>
        <v>0</v>
      </c>
      <c r="J17" s="1"/>
    </row>
    <row r="18" spans="1:10" x14ac:dyDescent="0.2">
      <c r="A18" s="65"/>
      <c r="B18" s="66"/>
      <c r="C18" s="32">
        <f t="shared" si="0"/>
        <v>0.5</v>
      </c>
      <c r="D18" s="33">
        <f t="shared" si="1"/>
        <v>0</v>
      </c>
      <c r="E18" s="1"/>
      <c r="F18" s="65"/>
      <c r="G18" s="66"/>
      <c r="H18" s="32">
        <f t="shared" si="2"/>
        <v>1.5</v>
      </c>
      <c r="I18" s="33">
        <f t="shared" si="3"/>
        <v>0</v>
      </c>
      <c r="J18" s="1"/>
    </row>
    <row r="19" spans="1:10" x14ac:dyDescent="0.2">
      <c r="A19" s="14" t="s">
        <v>0</v>
      </c>
      <c r="B19" s="15">
        <f>SUM(B4:B18)</f>
        <v>0</v>
      </c>
      <c r="C19" s="15"/>
      <c r="D19" s="16">
        <f>SUM(D4:D18)</f>
        <v>0</v>
      </c>
      <c r="F19" s="14" t="s">
        <v>0</v>
      </c>
      <c r="G19" s="15">
        <f>SUM(G4:G18)</f>
        <v>0</v>
      </c>
      <c r="H19" s="15"/>
      <c r="I19" s="16">
        <f>SUM(I4:I18)</f>
        <v>0</v>
      </c>
    </row>
    <row r="21" spans="1:10" ht="32" x14ac:dyDescent="0.2">
      <c r="G21" s="17" t="s">
        <v>25</v>
      </c>
      <c r="H21" s="2">
        <f>SUM(B19+G19)</f>
        <v>0</v>
      </c>
    </row>
    <row r="22" spans="1:10" x14ac:dyDescent="0.2">
      <c r="A22" s="80" t="s">
        <v>1</v>
      </c>
      <c r="B22" s="82"/>
      <c r="C22" s="4"/>
      <c r="D22" s="80" t="s">
        <v>22</v>
      </c>
      <c r="E22" s="82"/>
      <c r="G22" s="13" t="s">
        <v>18</v>
      </c>
      <c r="H22" s="18">
        <f>((D19+I19)/2)/120</f>
        <v>0</v>
      </c>
    </row>
    <row r="23" spans="1:10" x14ac:dyDescent="0.2">
      <c r="A23" s="5" t="s">
        <v>2</v>
      </c>
      <c r="B23" s="6">
        <v>9</v>
      </c>
      <c r="D23" s="5">
        <v>100</v>
      </c>
      <c r="E23" s="6">
        <v>0.5</v>
      </c>
    </row>
    <row r="24" spans="1:10" x14ac:dyDescent="0.2">
      <c r="A24" s="5" t="s">
        <v>3</v>
      </c>
      <c r="B24" s="6">
        <v>8</v>
      </c>
      <c r="D24" s="5">
        <v>200</v>
      </c>
      <c r="E24" s="6">
        <v>1.5</v>
      </c>
    </row>
    <row r="25" spans="1:10" x14ac:dyDescent="0.2">
      <c r="A25" s="5" t="s">
        <v>4</v>
      </c>
      <c r="B25" s="6">
        <v>7</v>
      </c>
      <c r="D25" s="9" t="s">
        <v>11</v>
      </c>
      <c r="E25" s="10">
        <f>SUM(E23:E24)</f>
        <v>2</v>
      </c>
    </row>
    <row r="26" spans="1:10" x14ac:dyDescent="0.2">
      <c r="A26" s="5" t="s">
        <v>5</v>
      </c>
      <c r="B26" s="6">
        <v>6</v>
      </c>
    </row>
    <row r="27" spans="1:10" x14ac:dyDescent="0.2">
      <c r="A27" s="5" t="s">
        <v>6</v>
      </c>
      <c r="B27" s="6">
        <v>5</v>
      </c>
    </row>
    <row r="28" spans="1:10" x14ac:dyDescent="0.2">
      <c r="A28" s="5" t="s">
        <v>7</v>
      </c>
      <c r="B28" s="6">
        <v>4</v>
      </c>
    </row>
    <row r="29" spans="1:10" x14ac:dyDescent="0.2">
      <c r="A29" s="5" t="s">
        <v>8</v>
      </c>
      <c r="B29" s="6">
        <v>3</v>
      </c>
    </row>
    <row r="30" spans="1:10" x14ac:dyDescent="0.2">
      <c r="A30" s="5" t="s">
        <v>9</v>
      </c>
      <c r="B30" s="6">
        <v>2</v>
      </c>
    </row>
    <row r="31" spans="1:10" x14ac:dyDescent="0.2">
      <c r="A31" s="7" t="s">
        <v>10</v>
      </c>
      <c r="B31" s="8">
        <v>1</v>
      </c>
    </row>
  </sheetData>
  <mergeCells count="4">
    <mergeCell ref="A1:D1"/>
    <mergeCell ref="F1:I1"/>
    <mergeCell ref="A22:B22"/>
    <mergeCell ref="D22:E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34"/>
  <sheetViews>
    <sheetView topLeftCell="A4" zoomScaleNormal="100" workbookViewId="0">
      <selection activeCell="G30" sqref="G30:K34"/>
    </sheetView>
  </sheetViews>
  <sheetFormatPr baseColWidth="10" defaultColWidth="8.83203125" defaultRowHeight="15" x14ac:dyDescent="0.2"/>
  <cols>
    <col min="1" max="1" width="11.5" bestFit="1" customWidth="1"/>
    <col min="2" max="2" width="17.5" bestFit="1" customWidth="1"/>
    <col min="3" max="3" width="10.1640625" bestFit="1" customWidth="1"/>
    <col min="4" max="4" width="12.1640625" customWidth="1"/>
    <col min="5" max="5" width="10.5" customWidth="1"/>
    <col min="6" max="6" width="11.5" bestFit="1" customWidth="1"/>
    <col min="7" max="7" width="17.5" bestFit="1" customWidth="1"/>
    <col min="8" max="8" width="10.1640625" bestFit="1" customWidth="1"/>
    <col min="9" max="9" width="11.5" bestFit="1" customWidth="1"/>
    <col min="11" max="11" width="11.5" bestFit="1" customWidth="1"/>
    <col min="12" max="12" width="20.6640625" customWidth="1"/>
    <col min="13" max="13" width="10.1640625" bestFit="1" customWidth="1"/>
    <col min="14" max="14" width="11.5" bestFit="1" customWidth="1"/>
  </cols>
  <sheetData>
    <row r="1" spans="1:14" x14ac:dyDescent="0.2">
      <c r="A1" s="80" t="s">
        <v>12</v>
      </c>
      <c r="B1" s="81"/>
      <c r="C1" s="81"/>
      <c r="D1" s="82"/>
      <c r="F1" s="80" t="s">
        <v>13</v>
      </c>
      <c r="G1" s="81"/>
      <c r="H1" s="81"/>
      <c r="I1" s="82"/>
      <c r="K1" s="80" t="s">
        <v>19</v>
      </c>
      <c r="L1" s="81"/>
      <c r="M1" s="81"/>
      <c r="N1" s="82"/>
    </row>
    <row r="2" spans="1:14" s="3" customFormat="1" x14ac:dyDescent="0.2">
      <c r="A2" s="19" t="s">
        <v>14</v>
      </c>
      <c r="B2" s="20" t="s">
        <v>15</v>
      </c>
      <c r="C2" s="20" t="s">
        <v>16</v>
      </c>
      <c r="D2" s="21" t="s">
        <v>29</v>
      </c>
      <c r="F2" s="34" t="s">
        <v>14</v>
      </c>
      <c r="G2" s="35" t="s">
        <v>15</v>
      </c>
      <c r="H2" s="35" t="s">
        <v>16</v>
      </c>
      <c r="I2" s="21" t="s">
        <v>29</v>
      </c>
      <c r="K2" s="19" t="s">
        <v>14</v>
      </c>
      <c r="L2" s="20" t="s">
        <v>15</v>
      </c>
      <c r="M2" s="20" t="s">
        <v>16</v>
      </c>
      <c r="N2" s="21" t="s">
        <v>29</v>
      </c>
    </row>
    <row r="3" spans="1:14" x14ac:dyDescent="0.2">
      <c r="A3" s="22">
        <v>9</v>
      </c>
      <c r="B3" s="23">
        <v>18</v>
      </c>
      <c r="C3" s="23">
        <f>$E$22</f>
        <v>0.5</v>
      </c>
      <c r="D3" s="24">
        <f>A3*B3*C3</f>
        <v>81</v>
      </c>
      <c r="E3" s="1"/>
      <c r="F3" s="22">
        <v>9</v>
      </c>
      <c r="G3" s="23">
        <v>18</v>
      </c>
      <c r="H3" s="23">
        <f>$E$23</f>
        <v>1</v>
      </c>
      <c r="I3" s="24">
        <f>F3*G3*H3</f>
        <v>162</v>
      </c>
      <c r="J3" s="1"/>
      <c r="K3" s="22">
        <v>9</v>
      </c>
      <c r="L3" s="23">
        <v>18</v>
      </c>
      <c r="M3" s="23">
        <f>$E$24</f>
        <v>1.5</v>
      </c>
      <c r="N3" s="6">
        <f>K3*L3*M3</f>
        <v>243</v>
      </c>
    </row>
    <row r="4" spans="1:14" x14ac:dyDescent="0.2">
      <c r="A4" s="22">
        <v>9</v>
      </c>
      <c r="B4" s="23">
        <v>18</v>
      </c>
      <c r="C4" s="23">
        <f t="shared" ref="C4:C7" si="0">$E$22</f>
        <v>0.5</v>
      </c>
      <c r="D4" s="24">
        <f t="shared" ref="D4:D17" si="1">A4*B4*C4</f>
        <v>81</v>
      </c>
      <c r="E4" s="1"/>
      <c r="F4" s="22">
        <v>9</v>
      </c>
      <c r="G4" s="23">
        <v>18</v>
      </c>
      <c r="H4" s="23">
        <f t="shared" ref="H4:H17" si="2">$E$23</f>
        <v>1</v>
      </c>
      <c r="I4" s="24">
        <f t="shared" ref="I4:I17" si="3">F4*G4*H4</f>
        <v>162</v>
      </c>
      <c r="J4" s="1"/>
      <c r="K4" s="22">
        <v>9</v>
      </c>
      <c r="L4" s="23">
        <v>18</v>
      </c>
      <c r="M4" s="23">
        <f t="shared" ref="M4:M17" si="4">$E$24</f>
        <v>1.5</v>
      </c>
      <c r="N4" s="6">
        <f t="shared" ref="N4:N17" si="5">K4*L4*M4</f>
        <v>243</v>
      </c>
    </row>
    <row r="5" spans="1:14" x14ac:dyDescent="0.2">
      <c r="A5" s="22">
        <v>9</v>
      </c>
      <c r="B5" s="23">
        <v>18</v>
      </c>
      <c r="C5" s="23">
        <f t="shared" si="0"/>
        <v>0.5</v>
      </c>
      <c r="D5" s="24">
        <f t="shared" si="1"/>
        <v>81</v>
      </c>
      <c r="E5" s="1"/>
      <c r="F5" s="22">
        <v>8</v>
      </c>
      <c r="G5" s="23">
        <v>18</v>
      </c>
      <c r="H5" s="23">
        <f t="shared" si="2"/>
        <v>1</v>
      </c>
      <c r="I5" s="24">
        <f t="shared" si="3"/>
        <v>144</v>
      </c>
      <c r="J5" s="1"/>
      <c r="K5" s="22">
        <v>9</v>
      </c>
      <c r="L5" s="23">
        <v>18</v>
      </c>
      <c r="M5" s="23">
        <f t="shared" si="4"/>
        <v>1.5</v>
      </c>
      <c r="N5" s="6">
        <f t="shared" si="5"/>
        <v>243</v>
      </c>
    </row>
    <row r="6" spans="1:14" x14ac:dyDescent="0.2">
      <c r="A6" s="22">
        <v>8</v>
      </c>
      <c r="B6" s="23">
        <v>18</v>
      </c>
      <c r="C6" s="23">
        <f t="shared" si="0"/>
        <v>0.5</v>
      </c>
      <c r="D6" s="24">
        <f t="shared" si="1"/>
        <v>72</v>
      </c>
      <c r="E6" s="1"/>
      <c r="F6" s="22">
        <v>8</v>
      </c>
      <c r="G6" s="23">
        <v>18</v>
      </c>
      <c r="H6" s="23">
        <f t="shared" si="2"/>
        <v>1</v>
      </c>
      <c r="I6" s="24">
        <f t="shared" si="3"/>
        <v>144</v>
      </c>
      <c r="J6" s="1"/>
      <c r="K6" s="22">
        <v>8</v>
      </c>
      <c r="L6" s="23">
        <v>18</v>
      </c>
      <c r="M6" s="23">
        <f t="shared" si="4"/>
        <v>1.5</v>
      </c>
      <c r="N6" s="6">
        <f t="shared" si="5"/>
        <v>216</v>
      </c>
    </row>
    <row r="7" spans="1:14" x14ac:dyDescent="0.2">
      <c r="A7" s="22">
        <v>8</v>
      </c>
      <c r="B7" s="23">
        <v>18</v>
      </c>
      <c r="C7" s="23">
        <f t="shared" si="0"/>
        <v>0.5</v>
      </c>
      <c r="D7" s="24">
        <f t="shared" si="1"/>
        <v>72</v>
      </c>
      <c r="E7" s="1"/>
      <c r="F7" s="22">
        <v>7</v>
      </c>
      <c r="G7" s="23">
        <v>18</v>
      </c>
      <c r="H7" s="23">
        <f t="shared" si="2"/>
        <v>1</v>
      </c>
      <c r="I7" s="24">
        <f t="shared" si="3"/>
        <v>126</v>
      </c>
      <c r="J7" s="1"/>
      <c r="K7" s="22">
        <v>8</v>
      </c>
      <c r="L7" s="23">
        <v>18</v>
      </c>
      <c r="M7" s="23">
        <f t="shared" si="4"/>
        <v>1.5</v>
      </c>
      <c r="N7" s="6">
        <f t="shared" si="5"/>
        <v>216</v>
      </c>
    </row>
    <row r="8" spans="1:14" x14ac:dyDescent="0.2">
      <c r="A8" s="25">
        <v>8</v>
      </c>
      <c r="B8" s="26">
        <v>6</v>
      </c>
      <c r="C8" s="26">
        <f>$E$22</f>
        <v>0.5</v>
      </c>
      <c r="D8" s="27">
        <f t="shared" si="1"/>
        <v>24</v>
      </c>
      <c r="E8" s="1"/>
      <c r="F8" s="22">
        <v>7</v>
      </c>
      <c r="G8" s="23">
        <v>18</v>
      </c>
      <c r="H8" s="23">
        <f t="shared" si="2"/>
        <v>1</v>
      </c>
      <c r="I8" s="24">
        <f t="shared" si="3"/>
        <v>126</v>
      </c>
      <c r="J8" s="1"/>
      <c r="K8" s="22">
        <v>8</v>
      </c>
      <c r="L8" s="23">
        <v>18</v>
      </c>
      <c r="M8" s="23">
        <f t="shared" si="4"/>
        <v>1.5</v>
      </c>
      <c r="N8" s="6">
        <f t="shared" si="5"/>
        <v>216</v>
      </c>
    </row>
    <row r="9" spans="1:14" ht="14.5" customHeight="1" x14ac:dyDescent="0.2">
      <c r="A9" s="54">
        <v>7</v>
      </c>
      <c r="B9" s="55">
        <v>0</v>
      </c>
      <c r="C9" s="55">
        <f>$E$22</f>
        <v>0.5</v>
      </c>
      <c r="D9" s="56">
        <f t="shared" si="1"/>
        <v>0</v>
      </c>
      <c r="E9" s="1"/>
      <c r="F9" s="22">
        <v>7</v>
      </c>
      <c r="G9" s="23">
        <v>18</v>
      </c>
      <c r="H9" s="23">
        <f t="shared" si="2"/>
        <v>1</v>
      </c>
      <c r="I9" s="24">
        <f t="shared" si="3"/>
        <v>126</v>
      </c>
      <c r="J9" s="1"/>
      <c r="K9" s="25">
        <v>7</v>
      </c>
      <c r="L9" s="26">
        <v>12</v>
      </c>
      <c r="M9" s="26">
        <f t="shared" si="4"/>
        <v>1.5</v>
      </c>
      <c r="N9" s="27">
        <f t="shared" si="5"/>
        <v>126</v>
      </c>
    </row>
    <row r="10" spans="1:14" x14ac:dyDescent="0.2">
      <c r="A10" s="54">
        <v>7</v>
      </c>
      <c r="B10" s="55">
        <v>0</v>
      </c>
      <c r="C10" s="55">
        <f>$E$22</f>
        <v>0.5</v>
      </c>
      <c r="D10" s="56">
        <f t="shared" si="1"/>
        <v>0</v>
      </c>
      <c r="E10" s="1"/>
      <c r="F10" s="22">
        <v>6</v>
      </c>
      <c r="G10" s="23">
        <v>18</v>
      </c>
      <c r="H10" s="23">
        <f t="shared" si="2"/>
        <v>1</v>
      </c>
      <c r="I10" s="24">
        <f t="shared" si="3"/>
        <v>108</v>
      </c>
      <c r="J10" s="1"/>
      <c r="K10" s="28">
        <v>7</v>
      </c>
      <c r="L10" s="29">
        <v>0</v>
      </c>
      <c r="M10" s="29">
        <f t="shared" si="4"/>
        <v>1.5</v>
      </c>
      <c r="N10" s="30">
        <f t="shared" si="5"/>
        <v>0</v>
      </c>
    </row>
    <row r="11" spans="1:14" x14ac:dyDescent="0.2">
      <c r="A11" s="54">
        <v>6</v>
      </c>
      <c r="B11" s="55">
        <v>0</v>
      </c>
      <c r="C11" s="55">
        <f>$E$22</f>
        <v>0.5</v>
      </c>
      <c r="D11" s="56">
        <f t="shared" si="1"/>
        <v>0</v>
      </c>
      <c r="E11" s="1"/>
      <c r="F11" s="54">
        <v>3</v>
      </c>
      <c r="G11" s="55">
        <v>0</v>
      </c>
      <c r="H11" s="55">
        <f t="shared" si="2"/>
        <v>1</v>
      </c>
      <c r="I11" s="56">
        <f t="shared" si="3"/>
        <v>0</v>
      </c>
      <c r="J11" s="1"/>
      <c r="K11" s="22"/>
      <c r="L11" s="23"/>
      <c r="M11" s="23">
        <f t="shared" si="4"/>
        <v>1.5</v>
      </c>
      <c r="N11" s="6">
        <f t="shared" si="5"/>
        <v>0</v>
      </c>
    </row>
    <row r="12" spans="1:14" x14ac:dyDescent="0.2">
      <c r="A12" s="22"/>
      <c r="B12" s="23"/>
      <c r="C12" s="23">
        <f t="shared" ref="C12:C17" si="6">$E$22</f>
        <v>0.5</v>
      </c>
      <c r="D12" s="24">
        <f t="shared" si="1"/>
        <v>0</v>
      </c>
      <c r="E12" s="1"/>
      <c r="F12" s="22"/>
      <c r="G12" s="23"/>
      <c r="H12" s="23">
        <f t="shared" si="2"/>
        <v>1</v>
      </c>
      <c r="I12" s="24">
        <f t="shared" si="3"/>
        <v>0</v>
      </c>
      <c r="J12" s="1"/>
      <c r="K12" s="22"/>
      <c r="L12" s="23"/>
      <c r="M12" s="23">
        <f t="shared" si="4"/>
        <v>1.5</v>
      </c>
      <c r="N12" s="6">
        <f t="shared" si="5"/>
        <v>0</v>
      </c>
    </row>
    <row r="13" spans="1:14" x14ac:dyDescent="0.2">
      <c r="A13" s="22"/>
      <c r="B13" s="23"/>
      <c r="C13" s="23">
        <f t="shared" si="6"/>
        <v>0.5</v>
      </c>
      <c r="D13" s="24">
        <f t="shared" si="1"/>
        <v>0</v>
      </c>
      <c r="E13" s="1"/>
      <c r="F13" s="22"/>
      <c r="G13" s="23"/>
      <c r="H13" s="23">
        <f t="shared" si="2"/>
        <v>1</v>
      </c>
      <c r="I13" s="24">
        <f t="shared" si="3"/>
        <v>0</v>
      </c>
      <c r="J13" s="1"/>
      <c r="K13" s="22"/>
      <c r="L13" s="23"/>
      <c r="M13" s="23">
        <f t="shared" si="4"/>
        <v>1.5</v>
      </c>
      <c r="N13" s="6">
        <f t="shared" si="5"/>
        <v>0</v>
      </c>
    </row>
    <row r="14" spans="1:14" x14ac:dyDescent="0.2">
      <c r="A14" s="22"/>
      <c r="B14" s="23"/>
      <c r="C14" s="23">
        <f t="shared" si="6"/>
        <v>0.5</v>
      </c>
      <c r="D14" s="24">
        <f t="shared" si="1"/>
        <v>0</v>
      </c>
      <c r="E14" s="1"/>
      <c r="F14" s="22"/>
      <c r="G14" s="23"/>
      <c r="H14" s="23">
        <f t="shared" si="2"/>
        <v>1</v>
      </c>
      <c r="I14" s="24">
        <f t="shared" si="3"/>
        <v>0</v>
      </c>
      <c r="J14" s="1"/>
      <c r="K14" s="22"/>
      <c r="L14" s="23"/>
      <c r="M14" s="23">
        <f t="shared" si="4"/>
        <v>1.5</v>
      </c>
      <c r="N14" s="6">
        <f t="shared" si="5"/>
        <v>0</v>
      </c>
    </row>
    <row r="15" spans="1:14" x14ac:dyDescent="0.2">
      <c r="A15" s="22"/>
      <c r="B15" s="23"/>
      <c r="C15" s="23">
        <f t="shared" si="6"/>
        <v>0.5</v>
      </c>
      <c r="D15" s="24">
        <f t="shared" si="1"/>
        <v>0</v>
      </c>
      <c r="E15" s="1"/>
      <c r="F15" s="22"/>
      <c r="G15" s="23"/>
      <c r="H15" s="23">
        <f t="shared" si="2"/>
        <v>1</v>
      </c>
      <c r="I15" s="24">
        <f t="shared" si="3"/>
        <v>0</v>
      </c>
      <c r="J15" s="1"/>
      <c r="K15" s="22"/>
      <c r="L15" s="23"/>
      <c r="M15" s="23">
        <f t="shared" si="4"/>
        <v>1.5</v>
      </c>
      <c r="N15" s="6">
        <f t="shared" si="5"/>
        <v>0</v>
      </c>
    </row>
    <row r="16" spans="1:14" x14ac:dyDescent="0.2">
      <c r="A16" s="22"/>
      <c r="B16" s="23"/>
      <c r="C16" s="23">
        <f t="shared" si="6"/>
        <v>0.5</v>
      </c>
      <c r="D16" s="24">
        <f t="shared" si="1"/>
        <v>0</v>
      </c>
      <c r="E16" s="1"/>
      <c r="F16" s="22"/>
      <c r="G16" s="23"/>
      <c r="H16" s="23">
        <f t="shared" si="2"/>
        <v>1</v>
      </c>
      <c r="I16" s="24">
        <f t="shared" si="3"/>
        <v>0</v>
      </c>
      <c r="J16" s="1"/>
      <c r="K16" s="22"/>
      <c r="L16" s="23"/>
      <c r="M16" s="23">
        <f t="shared" si="4"/>
        <v>1.5</v>
      </c>
      <c r="N16" s="6">
        <f t="shared" si="5"/>
        <v>0</v>
      </c>
    </row>
    <row r="17" spans="1:14" x14ac:dyDescent="0.2">
      <c r="A17" s="31"/>
      <c r="B17" s="32"/>
      <c r="C17" s="23">
        <f t="shared" si="6"/>
        <v>0.5</v>
      </c>
      <c r="D17" s="33">
        <f t="shared" si="1"/>
        <v>0</v>
      </c>
      <c r="E17" s="1"/>
      <c r="F17" s="31"/>
      <c r="G17" s="32"/>
      <c r="H17" s="23">
        <f t="shared" si="2"/>
        <v>1</v>
      </c>
      <c r="I17" s="33">
        <f t="shared" si="3"/>
        <v>0</v>
      </c>
      <c r="J17" s="1"/>
      <c r="K17" s="31"/>
      <c r="L17" s="32"/>
      <c r="M17" s="23">
        <f t="shared" si="4"/>
        <v>1.5</v>
      </c>
      <c r="N17" s="8">
        <f t="shared" si="5"/>
        <v>0</v>
      </c>
    </row>
    <row r="18" spans="1:14" x14ac:dyDescent="0.2">
      <c r="A18" s="14" t="s">
        <v>0</v>
      </c>
      <c r="B18" s="15">
        <f>SUM(B3:B17)</f>
        <v>96</v>
      </c>
      <c r="C18" s="15"/>
      <c r="D18" s="16">
        <f>SUM(D3:D17)</f>
        <v>411</v>
      </c>
      <c r="F18" s="14" t="s">
        <v>0</v>
      </c>
      <c r="G18" s="15">
        <f>SUM(G3:G17)</f>
        <v>144</v>
      </c>
      <c r="H18" s="15"/>
      <c r="I18" s="16">
        <f>SUM(I3:I17)</f>
        <v>1098</v>
      </c>
      <c r="K18" s="14" t="s">
        <v>0</v>
      </c>
      <c r="L18" s="15">
        <f>SUM(L3:L17)</f>
        <v>120</v>
      </c>
      <c r="M18" s="15"/>
      <c r="N18" s="16">
        <f>SUM(N3:N17)</f>
        <v>1503</v>
      </c>
    </row>
    <row r="20" spans="1:14" ht="29.5" customHeight="1" x14ac:dyDescent="0.2">
      <c r="L20" s="17" t="s">
        <v>17</v>
      </c>
      <c r="M20" s="2">
        <f>SUM(B18+G18+L18)</f>
        <v>360</v>
      </c>
    </row>
    <row r="21" spans="1:14" ht="14.5" customHeight="1" x14ac:dyDescent="0.2">
      <c r="A21" s="80" t="s">
        <v>1</v>
      </c>
      <c r="B21" s="82"/>
      <c r="C21" s="4"/>
      <c r="D21" s="80" t="s">
        <v>22</v>
      </c>
      <c r="E21" s="82"/>
      <c r="G21" s="83" t="s">
        <v>38</v>
      </c>
      <c r="H21" s="84"/>
      <c r="I21" s="84"/>
      <c r="J21" s="84"/>
      <c r="K21" s="85"/>
      <c r="L21" s="13" t="s">
        <v>18</v>
      </c>
      <c r="M21" s="18">
        <f>((D18+I18+N18)/3)/120</f>
        <v>8.3666666666666671</v>
      </c>
    </row>
    <row r="22" spans="1:14" ht="14.5" customHeight="1" x14ac:dyDescent="0.2">
      <c r="A22" s="5" t="s">
        <v>2</v>
      </c>
      <c r="B22" s="6">
        <v>9</v>
      </c>
      <c r="D22" s="5">
        <v>100</v>
      </c>
      <c r="E22" s="6">
        <v>0.5</v>
      </c>
      <c r="G22" s="86"/>
      <c r="H22" s="87"/>
      <c r="I22" s="87"/>
      <c r="J22" s="87"/>
      <c r="K22" s="88"/>
      <c r="L22" s="12"/>
      <c r="M22" s="1"/>
    </row>
    <row r="23" spans="1:14" x14ac:dyDescent="0.2">
      <c r="A23" s="5" t="s">
        <v>3</v>
      </c>
      <c r="B23" s="6">
        <v>8</v>
      </c>
      <c r="D23" s="5">
        <v>200</v>
      </c>
      <c r="E23" s="6">
        <v>1</v>
      </c>
      <c r="G23" s="86"/>
      <c r="H23" s="87"/>
      <c r="I23" s="87"/>
      <c r="J23" s="87"/>
      <c r="K23" s="88"/>
      <c r="L23" s="12"/>
      <c r="M23" s="11"/>
    </row>
    <row r="24" spans="1:14" x14ac:dyDescent="0.2">
      <c r="A24" s="5" t="s">
        <v>4</v>
      </c>
      <c r="B24" s="6">
        <v>7</v>
      </c>
      <c r="D24" s="5">
        <v>300</v>
      </c>
      <c r="E24" s="6">
        <v>1.5</v>
      </c>
      <c r="G24" s="86"/>
      <c r="H24" s="87"/>
      <c r="I24" s="87"/>
      <c r="J24" s="87"/>
      <c r="K24" s="88"/>
      <c r="L24" s="11"/>
      <c r="M24" s="11"/>
    </row>
    <row r="25" spans="1:14" ht="15" customHeight="1" x14ac:dyDescent="0.2">
      <c r="A25" s="5" t="s">
        <v>5</v>
      </c>
      <c r="B25" s="6">
        <v>6</v>
      </c>
      <c r="D25" s="9" t="s">
        <v>11</v>
      </c>
      <c r="E25" s="10">
        <f>SUM(E22:E24)</f>
        <v>3</v>
      </c>
      <c r="G25" s="89"/>
      <c r="H25" s="90"/>
      <c r="I25" s="90"/>
      <c r="J25" s="90"/>
      <c r="K25" s="91"/>
    </row>
    <row r="26" spans="1:14" ht="14.5" customHeight="1" x14ac:dyDescent="0.2">
      <c r="A26" s="5" t="s">
        <v>6</v>
      </c>
      <c r="B26" s="6">
        <v>5</v>
      </c>
      <c r="G26" s="110" t="s">
        <v>31</v>
      </c>
      <c r="H26" s="111"/>
      <c r="I26" s="111"/>
      <c r="J26" s="111"/>
      <c r="K26" s="112"/>
    </row>
    <row r="27" spans="1:14" x14ac:dyDescent="0.2">
      <c r="A27" s="5" t="s">
        <v>7</v>
      </c>
      <c r="B27" s="6">
        <v>4</v>
      </c>
      <c r="G27" s="110"/>
      <c r="H27" s="111"/>
      <c r="I27" s="111"/>
      <c r="J27" s="111"/>
      <c r="K27" s="112"/>
    </row>
    <row r="28" spans="1:14" ht="14.5" customHeight="1" x14ac:dyDescent="0.2">
      <c r="A28" s="5" t="s">
        <v>8</v>
      </c>
      <c r="B28" s="6">
        <v>3</v>
      </c>
      <c r="G28" s="110"/>
      <c r="H28" s="111"/>
      <c r="I28" s="111"/>
      <c r="J28" s="111"/>
      <c r="K28" s="112"/>
    </row>
    <row r="29" spans="1:14" x14ac:dyDescent="0.2">
      <c r="A29" s="5" t="s">
        <v>9</v>
      </c>
      <c r="B29" s="6">
        <v>2</v>
      </c>
      <c r="G29" s="113"/>
      <c r="H29" s="114"/>
      <c r="I29" s="114"/>
      <c r="J29" s="114"/>
      <c r="K29" s="115"/>
    </row>
    <row r="30" spans="1:14" ht="15" customHeight="1" x14ac:dyDescent="0.2">
      <c r="A30" s="7" t="s">
        <v>10</v>
      </c>
      <c r="B30" s="8">
        <v>1</v>
      </c>
      <c r="G30" s="101" t="s">
        <v>40</v>
      </c>
      <c r="H30" s="102"/>
      <c r="I30" s="102"/>
      <c r="J30" s="102"/>
      <c r="K30" s="103"/>
    </row>
    <row r="31" spans="1:14" x14ac:dyDescent="0.2">
      <c r="G31" s="104"/>
      <c r="H31" s="105"/>
      <c r="I31" s="105"/>
      <c r="J31" s="105"/>
      <c r="K31" s="106"/>
    </row>
    <row r="32" spans="1:14" x14ac:dyDescent="0.2">
      <c r="G32" s="104"/>
      <c r="H32" s="105"/>
      <c r="I32" s="105"/>
      <c r="J32" s="105"/>
      <c r="K32" s="106"/>
    </row>
    <row r="33" spans="7:11" x14ac:dyDescent="0.2">
      <c r="G33" s="104"/>
      <c r="H33" s="105"/>
      <c r="I33" s="105"/>
      <c r="J33" s="105"/>
      <c r="K33" s="106"/>
    </row>
    <row r="34" spans="7:11" x14ac:dyDescent="0.2">
      <c r="G34" s="107"/>
      <c r="H34" s="108"/>
      <c r="I34" s="108"/>
      <c r="J34" s="108"/>
      <c r="K34" s="109"/>
    </row>
  </sheetData>
  <mergeCells count="8">
    <mergeCell ref="A1:D1"/>
    <mergeCell ref="F1:I1"/>
    <mergeCell ref="K1:N1"/>
    <mergeCell ref="G30:K34"/>
    <mergeCell ref="G26:K29"/>
    <mergeCell ref="G21:K25"/>
    <mergeCell ref="A21:B21"/>
    <mergeCell ref="D21:E2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zoomScaleNormal="100" workbookViewId="0">
      <selection activeCell="L27" sqref="L27"/>
    </sheetView>
  </sheetViews>
  <sheetFormatPr baseColWidth="10" defaultColWidth="8.83203125" defaultRowHeight="15" x14ac:dyDescent="0.2"/>
  <cols>
    <col min="1" max="1" width="11.5" bestFit="1" customWidth="1"/>
    <col min="2" max="2" width="17.5" bestFit="1" customWidth="1"/>
    <col min="3" max="4" width="11.6640625" bestFit="1" customWidth="1"/>
    <col min="5" max="5" width="11.1640625" customWidth="1"/>
    <col min="6" max="6" width="11.5" bestFit="1" customWidth="1"/>
    <col min="7" max="7" width="17.5" bestFit="1" customWidth="1"/>
    <col min="8" max="8" width="11.6640625" customWidth="1"/>
    <col min="9" max="9" width="12.1640625" customWidth="1"/>
    <col min="10" max="10" width="7.6640625" customWidth="1"/>
    <col min="11" max="11" width="11.5" customWidth="1"/>
    <col min="12" max="12" width="21.5" customWidth="1"/>
    <col min="13" max="14" width="11.5" customWidth="1"/>
  </cols>
  <sheetData>
    <row r="1" spans="1:14" x14ac:dyDescent="0.2">
      <c r="A1" s="80" t="s">
        <v>12</v>
      </c>
      <c r="B1" s="81"/>
      <c r="C1" s="81"/>
      <c r="D1" s="82"/>
      <c r="F1" s="80" t="s">
        <v>13</v>
      </c>
      <c r="G1" s="81"/>
      <c r="H1" s="81"/>
      <c r="I1" s="82"/>
      <c r="K1" s="80" t="s">
        <v>19</v>
      </c>
      <c r="L1" s="81"/>
      <c r="M1" s="81"/>
      <c r="N1" s="82"/>
    </row>
    <row r="2" spans="1:14" s="3" customFormat="1" x14ac:dyDescent="0.2">
      <c r="A2" s="34" t="s">
        <v>14</v>
      </c>
      <c r="B2" s="35" t="s">
        <v>15</v>
      </c>
      <c r="C2" s="35" t="s">
        <v>16</v>
      </c>
      <c r="D2" s="36" t="s">
        <v>29</v>
      </c>
      <c r="F2" s="34" t="s">
        <v>14</v>
      </c>
      <c r="G2" s="35" t="s">
        <v>15</v>
      </c>
      <c r="H2" s="35" t="s">
        <v>16</v>
      </c>
      <c r="I2" s="36" t="s">
        <v>29</v>
      </c>
      <c r="K2" s="34" t="s">
        <v>14</v>
      </c>
      <c r="L2" s="35" t="s">
        <v>15</v>
      </c>
      <c r="M2" s="35" t="s">
        <v>16</v>
      </c>
      <c r="N2" s="36" t="s">
        <v>29</v>
      </c>
    </row>
    <row r="3" spans="1:14" s="58" customFormat="1" ht="60" x14ac:dyDescent="0.2">
      <c r="A3" s="67" t="s">
        <v>32</v>
      </c>
      <c r="B3" s="68" t="s">
        <v>39</v>
      </c>
      <c r="C3" s="57" t="s">
        <v>35</v>
      </c>
      <c r="D3" s="59" t="s">
        <v>35</v>
      </c>
      <c r="F3" s="67" t="s">
        <v>32</v>
      </c>
      <c r="G3" s="68" t="s">
        <v>39</v>
      </c>
      <c r="H3" s="57" t="s">
        <v>35</v>
      </c>
      <c r="I3" s="59" t="s">
        <v>35</v>
      </c>
      <c r="K3" s="67" t="s">
        <v>32</v>
      </c>
      <c r="L3" s="68" t="s">
        <v>39</v>
      </c>
      <c r="M3" s="57" t="s">
        <v>35</v>
      </c>
      <c r="N3" s="59" t="s">
        <v>35</v>
      </c>
    </row>
    <row r="4" spans="1:14" x14ac:dyDescent="0.2">
      <c r="A4" s="63"/>
      <c r="B4" s="64"/>
      <c r="C4" s="23">
        <f>$E$23</f>
        <v>0.5</v>
      </c>
      <c r="D4" s="24">
        <f>A4*B4*C4</f>
        <v>0</v>
      </c>
      <c r="E4" s="1"/>
      <c r="F4" s="63"/>
      <c r="G4" s="64"/>
      <c r="H4" s="23">
        <f>$E$24</f>
        <v>1</v>
      </c>
      <c r="I4" s="24">
        <f>F4*G4*H4</f>
        <v>0</v>
      </c>
      <c r="J4" s="1"/>
      <c r="K4" s="63"/>
      <c r="L4" s="64"/>
      <c r="M4" s="23">
        <f>$E$25</f>
        <v>1.5</v>
      </c>
      <c r="N4" s="24">
        <f>K4*L4*M4</f>
        <v>0</v>
      </c>
    </row>
    <row r="5" spans="1:14" x14ac:dyDescent="0.2">
      <c r="A5" s="63"/>
      <c r="B5" s="64"/>
      <c r="C5" s="23">
        <f t="shared" ref="C5:C18" si="0">$E$23</f>
        <v>0.5</v>
      </c>
      <c r="D5" s="24">
        <f t="shared" ref="D5:D18" si="1">A5*B5*C5</f>
        <v>0</v>
      </c>
      <c r="E5" s="1"/>
      <c r="F5" s="63"/>
      <c r="G5" s="64"/>
      <c r="H5" s="23">
        <f t="shared" ref="H5:H18" si="2">$E$24</f>
        <v>1</v>
      </c>
      <c r="I5" s="24">
        <f t="shared" ref="I5:I18" si="3">F5*G5*H5</f>
        <v>0</v>
      </c>
      <c r="J5" s="1"/>
      <c r="K5" s="63"/>
      <c r="L5" s="64"/>
      <c r="M5" s="23">
        <f t="shared" ref="M5:M18" si="4">$E$25</f>
        <v>1.5</v>
      </c>
      <c r="N5" s="24">
        <f t="shared" ref="N5:N18" si="5">K5*L5*M5</f>
        <v>0</v>
      </c>
    </row>
    <row r="6" spans="1:14" x14ac:dyDescent="0.2">
      <c r="A6" s="63"/>
      <c r="B6" s="64"/>
      <c r="C6" s="23">
        <f t="shared" si="0"/>
        <v>0.5</v>
      </c>
      <c r="D6" s="24">
        <f t="shared" si="1"/>
        <v>0</v>
      </c>
      <c r="E6" s="1"/>
      <c r="F6" s="63"/>
      <c r="G6" s="64"/>
      <c r="H6" s="23">
        <f t="shared" si="2"/>
        <v>1</v>
      </c>
      <c r="I6" s="24">
        <f t="shared" si="3"/>
        <v>0</v>
      </c>
      <c r="J6" s="1"/>
      <c r="K6" s="63"/>
      <c r="L6" s="64"/>
      <c r="M6" s="23">
        <f t="shared" si="4"/>
        <v>1.5</v>
      </c>
      <c r="N6" s="24">
        <f t="shared" si="5"/>
        <v>0</v>
      </c>
    </row>
    <row r="7" spans="1:14" x14ac:dyDescent="0.2">
      <c r="A7" s="63"/>
      <c r="B7" s="64"/>
      <c r="C7" s="23">
        <f t="shared" si="0"/>
        <v>0.5</v>
      </c>
      <c r="D7" s="24">
        <f t="shared" si="1"/>
        <v>0</v>
      </c>
      <c r="E7" s="1"/>
      <c r="F7" s="63"/>
      <c r="G7" s="64"/>
      <c r="H7" s="23">
        <f t="shared" si="2"/>
        <v>1</v>
      </c>
      <c r="I7" s="24">
        <f t="shared" si="3"/>
        <v>0</v>
      </c>
      <c r="J7" s="1"/>
      <c r="K7" s="63"/>
      <c r="L7" s="64"/>
      <c r="M7" s="23">
        <f t="shared" si="4"/>
        <v>1.5</v>
      </c>
      <c r="N7" s="24">
        <f t="shared" si="5"/>
        <v>0</v>
      </c>
    </row>
    <row r="8" spans="1:14" x14ac:dyDescent="0.2">
      <c r="A8" s="63"/>
      <c r="B8" s="64"/>
      <c r="C8" s="23">
        <f t="shared" si="0"/>
        <v>0.5</v>
      </c>
      <c r="D8" s="24">
        <f t="shared" si="1"/>
        <v>0</v>
      </c>
      <c r="E8" s="1"/>
      <c r="F8" s="63"/>
      <c r="G8" s="64"/>
      <c r="H8" s="23">
        <f t="shared" si="2"/>
        <v>1</v>
      </c>
      <c r="I8" s="24">
        <f t="shared" si="3"/>
        <v>0</v>
      </c>
      <c r="J8" s="1"/>
      <c r="K8" s="63"/>
      <c r="L8" s="64"/>
      <c r="M8" s="23">
        <f t="shared" si="4"/>
        <v>1.5</v>
      </c>
      <c r="N8" s="24">
        <f t="shared" si="5"/>
        <v>0</v>
      </c>
    </row>
    <row r="9" spans="1:14" x14ac:dyDescent="0.2">
      <c r="A9" s="63"/>
      <c r="B9" s="64"/>
      <c r="C9" s="23">
        <f t="shared" si="0"/>
        <v>0.5</v>
      </c>
      <c r="D9" s="24">
        <f t="shared" si="1"/>
        <v>0</v>
      </c>
      <c r="E9" s="1"/>
      <c r="F9" s="63"/>
      <c r="G9" s="64"/>
      <c r="H9" s="23">
        <f t="shared" si="2"/>
        <v>1</v>
      </c>
      <c r="I9" s="24">
        <f t="shared" si="3"/>
        <v>0</v>
      </c>
      <c r="J9" s="1"/>
      <c r="K9" s="63"/>
      <c r="L9" s="64"/>
      <c r="M9" s="23">
        <f t="shared" si="4"/>
        <v>1.5</v>
      </c>
      <c r="N9" s="24">
        <f t="shared" si="5"/>
        <v>0</v>
      </c>
    </row>
    <row r="10" spans="1:14" ht="14.5" customHeight="1" x14ac:dyDescent="0.2">
      <c r="A10" s="63"/>
      <c r="B10" s="64"/>
      <c r="C10" s="23">
        <f t="shared" si="0"/>
        <v>0.5</v>
      </c>
      <c r="D10" s="24">
        <f t="shared" si="1"/>
        <v>0</v>
      </c>
      <c r="E10" s="1"/>
      <c r="F10" s="63"/>
      <c r="G10" s="64"/>
      <c r="H10" s="23">
        <f t="shared" si="2"/>
        <v>1</v>
      </c>
      <c r="I10" s="24">
        <f t="shared" si="3"/>
        <v>0</v>
      </c>
      <c r="J10" s="1"/>
      <c r="K10" s="63"/>
      <c r="L10" s="64"/>
      <c r="M10" s="23">
        <f t="shared" si="4"/>
        <v>1.5</v>
      </c>
      <c r="N10" s="24">
        <f t="shared" si="5"/>
        <v>0</v>
      </c>
    </row>
    <row r="11" spans="1:14" x14ac:dyDescent="0.2">
      <c r="A11" s="63"/>
      <c r="B11" s="64"/>
      <c r="C11" s="23">
        <f t="shared" si="0"/>
        <v>0.5</v>
      </c>
      <c r="D11" s="24">
        <f t="shared" si="1"/>
        <v>0</v>
      </c>
      <c r="E11" s="1"/>
      <c r="F11" s="63"/>
      <c r="G11" s="64"/>
      <c r="H11" s="23">
        <f t="shared" si="2"/>
        <v>1</v>
      </c>
      <c r="I11" s="24">
        <f t="shared" si="3"/>
        <v>0</v>
      </c>
      <c r="J11" s="1"/>
      <c r="K11" s="63"/>
      <c r="L11" s="64"/>
      <c r="M11" s="23">
        <f t="shared" si="4"/>
        <v>1.5</v>
      </c>
      <c r="N11" s="24">
        <f t="shared" si="5"/>
        <v>0</v>
      </c>
    </row>
    <row r="12" spans="1:14" x14ac:dyDescent="0.2">
      <c r="A12" s="63"/>
      <c r="B12" s="64"/>
      <c r="C12" s="23">
        <f t="shared" si="0"/>
        <v>0.5</v>
      </c>
      <c r="D12" s="24">
        <f t="shared" si="1"/>
        <v>0</v>
      </c>
      <c r="E12" s="1"/>
      <c r="F12" s="63"/>
      <c r="G12" s="64"/>
      <c r="H12" s="23">
        <f t="shared" si="2"/>
        <v>1</v>
      </c>
      <c r="I12" s="24">
        <f t="shared" si="3"/>
        <v>0</v>
      </c>
      <c r="J12" s="1"/>
      <c r="K12" s="63"/>
      <c r="L12" s="64"/>
      <c r="M12" s="23">
        <f t="shared" si="4"/>
        <v>1.5</v>
      </c>
      <c r="N12" s="24">
        <f t="shared" si="5"/>
        <v>0</v>
      </c>
    </row>
    <row r="13" spans="1:14" x14ac:dyDescent="0.2">
      <c r="A13" s="63"/>
      <c r="B13" s="64"/>
      <c r="C13" s="23">
        <f t="shared" si="0"/>
        <v>0.5</v>
      </c>
      <c r="D13" s="24">
        <f t="shared" si="1"/>
        <v>0</v>
      </c>
      <c r="E13" s="1"/>
      <c r="F13" s="63"/>
      <c r="G13" s="64"/>
      <c r="H13" s="23">
        <f t="shared" si="2"/>
        <v>1</v>
      </c>
      <c r="I13" s="24">
        <f t="shared" si="3"/>
        <v>0</v>
      </c>
      <c r="J13" s="1"/>
      <c r="K13" s="63"/>
      <c r="L13" s="64"/>
      <c r="M13" s="23">
        <f t="shared" si="4"/>
        <v>1.5</v>
      </c>
      <c r="N13" s="24">
        <f t="shared" si="5"/>
        <v>0</v>
      </c>
    </row>
    <row r="14" spans="1:14" x14ac:dyDescent="0.2">
      <c r="A14" s="63"/>
      <c r="B14" s="64"/>
      <c r="C14" s="23">
        <f t="shared" si="0"/>
        <v>0.5</v>
      </c>
      <c r="D14" s="24">
        <f t="shared" si="1"/>
        <v>0</v>
      </c>
      <c r="E14" s="1"/>
      <c r="F14" s="63"/>
      <c r="G14" s="64"/>
      <c r="H14" s="23">
        <f t="shared" si="2"/>
        <v>1</v>
      </c>
      <c r="I14" s="24">
        <f t="shared" si="3"/>
        <v>0</v>
      </c>
      <c r="J14" s="1"/>
      <c r="K14" s="63"/>
      <c r="L14" s="64"/>
      <c r="M14" s="23">
        <f t="shared" si="4"/>
        <v>1.5</v>
      </c>
      <c r="N14" s="24">
        <f t="shared" si="5"/>
        <v>0</v>
      </c>
    </row>
    <row r="15" spans="1:14" x14ac:dyDescent="0.2">
      <c r="A15" s="63"/>
      <c r="B15" s="64"/>
      <c r="C15" s="23">
        <f t="shared" si="0"/>
        <v>0.5</v>
      </c>
      <c r="D15" s="24">
        <f t="shared" si="1"/>
        <v>0</v>
      </c>
      <c r="E15" s="1"/>
      <c r="F15" s="63"/>
      <c r="G15" s="64"/>
      <c r="H15" s="23">
        <f t="shared" si="2"/>
        <v>1</v>
      </c>
      <c r="I15" s="24">
        <f t="shared" si="3"/>
        <v>0</v>
      </c>
      <c r="J15" s="1"/>
      <c r="K15" s="63"/>
      <c r="L15" s="64"/>
      <c r="M15" s="23">
        <f t="shared" si="4"/>
        <v>1.5</v>
      </c>
      <c r="N15" s="24">
        <f t="shared" si="5"/>
        <v>0</v>
      </c>
    </row>
    <row r="16" spans="1:14" x14ac:dyDescent="0.2">
      <c r="A16" s="63"/>
      <c r="B16" s="64"/>
      <c r="C16" s="23">
        <f t="shared" si="0"/>
        <v>0.5</v>
      </c>
      <c r="D16" s="24">
        <f t="shared" si="1"/>
        <v>0</v>
      </c>
      <c r="E16" s="1"/>
      <c r="F16" s="63"/>
      <c r="G16" s="64"/>
      <c r="H16" s="23">
        <f t="shared" si="2"/>
        <v>1</v>
      </c>
      <c r="I16" s="24">
        <f t="shared" si="3"/>
        <v>0</v>
      </c>
      <c r="J16" s="1"/>
      <c r="K16" s="63"/>
      <c r="L16" s="64"/>
      <c r="M16" s="23">
        <f t="shared" si="4"/>
        <v>1.5</v>
      </c>
      <c r="N16" s="24">
        <f t="shared" si="5"/>
        <v>0</v>
      </c>
    </row>
    <row r="17" spans="1:14" x14ac:dyDescent="0.2">
      <c r="A17" s="63"/>
      <c r="B17" s="64"/>
      <c r="C17" s="23">
        <f t="shared" si="0"/>
        <v>0.5</v>
      </c>
      <c r="D17" s="24">
        <f t="shared" si="1"/>
        <v>0</v>
      </c>
      <c r="E17" s="1"/>
      <c r="F17" s="63"/>
      <c r="G17" s="64"/>
      <c r="H17" s="23">
        <f t="shared" si="2"/>
        <v>1</v>
      </c>
      <c r="I17" s="24">
        <f t="shared" si="3"/>
        <v>0</v>
      </c>
      <c r="J17" s="1"/>
      <c r="K17" s="63"/>
      <c r="L17" s="64"/>
      <c r="M17" s="23">
        <f t="shared" si="4"/>
        <v>1.5</v>
      </c>
      <c r="N17" s="24">
        <f t="shared" si="5"/>
        <v>0</v>
      </c>
    </row>
    <row r="18" spans="1:14" x14ac:dyDescent="0.2">
      <c r="A18" s="65"/>
      <c r="B18" s="66"/>
      <c r="C18" s="32">
        <f t="shared" si="0"/>
        <v>0.5</v>
      </c>
      <c r="D18" s="33">
        <f t="shared" si="1"/>
        <v>0</v>
      </c>
      <c r="E18" s="1"/>
      <c r="F18" s="65"/>
      <c r="G18" s="66"/>
      <c r="H18" s="32">
        <f t="shared" si="2"/>
        <v>1</v>
      </c>
      <c r="I18" s="33">
        <f t="shared" si="3"/>
        <v>0</v>
      </c>
      <c r="J18" s="1"/>
      <c r="K18" s="65"/>
      <c r="L18" s="66"/>
      <c r="M18" s="32">
        <f t="shared" si="4"/>
        <v>1.5</v>
      </c>
      <c r="N18" s="33">
        <f t="shared" si="5"/>
        <v>0</v>
      </c>
    </row>
    <row r="19" spans="1:14" x14ac:dyDescent="0.2">
      <c r="A19" s="37" t="s">
        <v>0</v>
      </c>
      <c r="B19" s="38">
        <f>SUM(B4:B18)</f>
        <v>0</v>
      </c>
      <c r="C19" s="38"/>
      <c r="D19" s="39">
        <f>SUM(D4:D18)</f>
        <v>0</v>
      </c>
      <c r="E19" s="1"/>
      <c r="F19" s="37" t="s">
        <v>0</v>
      </c>
      <c r="G19" s="38">
        <f>SUM(G4:G18)</f>
        <v>0</v>
      </c>
      <c r="H19" s="38"/>
      <c r="I19" s="39">
        <f>SUM(I4:I18)</f>
        <v>0</v>
      </c>
      <c r="J19" s="1"/>
      <c r="K19" s="37" t="s">
        <v>0</v>
      </c>
      <c r="L19" s="38">
        <f>SUM(L4:L18)</f>
        <v>0</v>
      </c>
      <c r="M19" s="38"/>
      <c r="N19" s="39">
        <f>SUM(N4:N18)</f>
        <v>0</v>
      </c>
    </row>
    <row r="20" spans="1:14" x14ac:dyDescent="0.2">
      <c r="A20" s="1"/>
      <c r="B20" s="1"/>
      <c r="C20" s="1"/>
      <c r="D20" s="1"/>
      <c r="E20" s="1"/>
      <c r="F20" s="1"/>
      <c r="G20" s="1"/>
      <c r="H20" s="1"/>
      <c r="I20" s="1"/>
      <c r="J20" s="1"/>
      <c r="K20" s="1"/>
      <c r="L20" s="1"/>
      <c r="M20" s="1"/>
      <c r="N20" s="1"/>
    </row>
    <row r="21" spans="1:14" ht="29.5" customHeight="1" x14ac:dyDescent="0.2">
      <c r="A21" s="1"/>
      <c r="B21" s="1"/>
      <c r="C21" s="1"/>
      <c r="D21" s="1"/>
      <c r="E21" s="1"/>
      <c r="F21" s="1"/>
      <c r="G21" s="1"/>
      <c r="H21" s="1"/>
      <c r="I21" s="1"/>
      <c r="J21" s="1"/>
      <c r="K21" s="1"/>
      <c r="L21" s="40" t="s">
        <v>17</v>
      </c>
      <c r="M21" s="41">
        <f>SUM(B19+G19+L19)</f>
        <v>0</v>
      </c>
      <c r="N21" s="1"/>
    </row>
    <row r="22" spans="1:14" ht="14.5" customHeight="1" x14ac:dyDescent="0.2">
      <c r="A22" s="116" t="s">
        <v>1</v>
      </c>
      <c r="B22" s="117"/>
      <c r="C22" s="42"/>
      <c r="D22" s="80" t="s">
        <v>22</v>
      </c>
      <c r="E22" s="82"/>
      <c r="F22" s="1"/>
      <c r="G22" s="83" t="s">
        <v>43</v>
      </c>
      <c r="H22" s="84"/>
      <c r="I22" s="84"/>
      <c r="J22" s="85"/>
      <c r="K22" s="49"/>
      <c r="L22" s="43" t="s">
        <v>18</v>
      </c>
      <c r="M22" s="44">
        <f>((D19+I19+N19)/3)/120</f>
        <v>0</v>
      </c>
      <c r="N22" s="1"/>
    </row>
    <row r="23" spans="1:14" ht="14.5" customHeight="1" x14ac:dyDescent="0.2">
      <c r="A23" s="22" t="s">
        <v>2</v>
      </c>
      <c r="B23" s="24">
        <v>9</v>
      </c>
      <c r="C23" s="1"/>
      <c r="D23" s="22">
        <v>100</v>
      </c>
      <c r="E23" s="24">
        <v>0.5</v>
      </c>
      <c r="F23" s="1"/>
      <c r="G23" s="86"/>
      <c r="H23" s="87"/>
      <c r="I23" s="87"/>
      <c r="J23" s="88"/>
      <c r="K23" s="49"/>
      <c r="L23" s="12"/>
      <c r="M23" s="1"/>
      <c r="N23" s="1"/>
    </row>
    <row r="24" spans="1:14" x14ac:dyDescent="0.2">
      <c r="A24" s="22" t="s">
        <v>3</v>
      </c>
      <c r="B24" s="24">
        <v>8</v>
      </c>
      <c r="C24" s="1"/>
      <c r="D24" s="22">
        <v>200</v>
      </c>
      <c r="E24" s="24">
        <v>1</v>
      </c>
      <c r="F24" s="1"/>
      <c r="G24" s="86"/>
      <c r="H24" s="87"/>
      <c r="I24" s="87"/>
      <c r="J24" s="88"/>
      <c r="K24" s="49"/>
      <c r="L24" s="12"/>
      <c r="M24" s="11"/>
      <c r="N24" s="1"/>
    </row>
    <row r="25" spans="1:14" x14ac:dyDescent="0.2">
      <c r="A25" s="22" t="s">
        <v>4</v>
      </c>
      <c r="B25" s="24">
        <v>7</v>
      </c>
      <c r="C25" s="1"/>
      <c r="D25" s="22">
        <v>300</v>
      </c>
      <c r="E25" s="24">
        <v>1.5</v>
      </c>
      <c r="F25" s="1"/>
      <c r="G25" s="86"/>
      <c r="H25" s="87"/>
      <c r="I25" s="87"/>
      <c r="J25" s="88"/>
      <c r="K25" s="49"/>
      <c r="L25" s="11"/>
      <c r="M25" s="11"/>
      <c r="N25" s="1"/>
    </row>
    <row r="26" spans="1:14" x14ac:dyDescent="0.2">
      <c r="A26" s="22" t="s">
        <v>5</v>
      </c>
      <c r="B26" s="24">
        <v>6</v>
      </c>
      <c r="C26" s="1"/>
      <c r="D26" s="45" t="s">
        <v>11</v>
      </c>
      <c r="E26" s="46">
        <f>SUM(E23:E25)</f>
        <v>3</v>
      </c>
      <c r="F26" s="1"/>
      <c r="G26" s="86"/>
      <c r="H26" s="87"/>
      <c r="I26" s="87"/>
      <c r="J26" s="88"/>
      <c r="K26" s="49"/>
      <c r="L26" s="1"/>
      <c r="M26" s="1"/>
      <c r="N26" s="1"/>
    </row>
    <row r="27" spans="1:14" ht="14.5" customHeight="1" x14ac:dyDescent="0.2">
      <c r="A27" s="22" t="s">
        <v>6</v>
      </c>
      <c r="B27" s="24">
        <v>5</v>
      </c>
      <c r="C27" s="1"/>
      <c r="D27" s="1"/>
      <c r="E27" s="1"/>
      <c r="F27" s="1"/>
      <c r="G27" s="86"/>
      <c r="H27" s="87"/>
      <c r="I27" s="87"/>
      <c r="J27" s="88"/>
      <c r="K27" s="49"/>
      <c r="L27" s="1"/>
      <c r="M27" s="1"/>
      <c r="N27" s="1"/>
    </row>
    <row r="28" spans="1:14" x14ac:dyDescent="0.2">
      <c r="A28" s="22" t="s">
        <v>7</v>
      </c>
      <c r="B28" s="24">
        <v>4</v>
      </c>
      <c r="C28" s="1"/>
      <c r="D28" s="1"/>
      <c r="E28" s="1"/>
      <c r="F28" s="1"/>
      <c r="G28" s="86"/>
      <c r="H28" s="87"/>
      <c r="I28" s="87"/>
      <c r="J28" s="88"/>
      <c r="K28" s="49"/>
      <c r="L28" s="1"/>
      <c r="M28" s="1"/>
      <c r="N28" s="1"/>
    </row>
    <row r="29" spans="1:14" ht="14.5" customHeight="1" x14ac:dyDescent="0.2">
      <c r="A29" s="22" t="s">
        <v>8</v>
      </c>
      <c r="B29" s="24">
        <v>3</v>
      </c>
      <c r="C29" s="1"/>
      <c r="D29" s="1"/>
      <c r="E29" s="1"/>
      <c r="F29" s="1"/>
      <c r="G29" s="86"/>
      <c r="H29" s="87"/>
      <c r="I29" s="87"/>
      <c r="J29" s="88"/>
      <c r="K29" s="49"/>
      <c r="L29" s="1"/>
      <c r="M29" s="1"/>
      <c r="N29" s="1"/>
    </row>
    <row r="30" spans="1:14" x14ac:dyDescent="0.2">
      <c r="A30" s="22" t="s">
        <v>9</v>
      </c>
      <c r="B30" s="24">
        <v>2</v>
      </c>
      <c r="C30" s="1"/>
      <c r="D30" s="1"/>
      <c r="E30" s="1"/>
      <c r="F30" s="1"/>
      <c r="G30" s="89"/>
      <c r="H30" s="90"/>
      <c r="I30" s="90"/>
      <c r="J30" s="91"/>
      <c r="K30" s="49"/>
      <c r="L30" s="1"/>
      <c r="M30" s="1"/>
      <c r="N30" s="1"/>
    </row>
    <row r="31" spans="1:14" x14ac:dyDescent="0.2">
      <c r="A31" s="31" t="s">
        <v>10</v>
      </c>
      <c r="B31" s="33">
        <v>1</v>
      </c>
      <c r="C31" s="1"/>
      <c r="D31" s="1"/>
      <c r="E31" s="1"/>
      <c r="F31" s="1"/>
      <c r="G31" s="49"/>
      <c r="H31" s="49"/>
      <c r="I31" s="49"/>
      <c r="J31" s="49"/>
      <c r="K31" s="49"/>
      <c r="L31" s="1"/>
      <c r="M31" s="1"/>
      <c r="N31" s="1"/>
    </row>
    <row r="32" spans="1:14" x14ac:dyDescent="0.2">
      <c r="A32" s="1"/>
      <c r="B32" s="1"/>
      <c r="C32" s="1"/>
      <c r="D32" s="1"/>
      <c r="E32" s="1"/>
      <c r="F32" s="1"/>
      <c r="G32" s="49"/>
      <c r="H32" s="49"/>
      <c r="I32" s="49"/>
      <c r="J32" s="49"/>
      <c r="K32" s="49"/>
      <c r="L32" s="1"/>
      <c r="M32" s="1"/>
      <c r="N32" s="1"/>
    </row>
    <row r="33" spans="1:14" x14ac:dyDescent="0.2">
      <c r="A33" s="1"/>
      <c r="B33" s="1"/>
      <c r="C33" s="1"/>
      <c r="D33" s="1"/>
      <c r="E33" s="1"/>
      <c r="F33" s="1"/>
      <c r="G33" s="49"/>
      <c r="H33" s="49"/>
      <c r="I33" s="49"/>
      <c r="J33" s="49"/>
      <c r="K33" s="49"/>
      <c r="L33" s="1"/>
      <c r="M33" s="1"/>
      <c r="N33" s="1"/>
    </row>
  </sheetData>
  <mergeCells count="6">
    <mergeCell ref="A1:D1"/>
    <mergeCell ref="F1:I1"/>
    <mergeCell ref="K1:N1"/>
    <mergeCell ref="A22:B22"/>
    <mergeCell ref="D22:E22"/>
    <mergeCell ref="G22:J3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0"/>
  <sheetViews>
    <sheetView zoomScaleNormal="100" workbookViewId="0">
      <selection activeCell="M30" sqref="M30"/>
    </sheetView>
  </sheetViews>
  <sheetFormatPr baseColWidth="10" defaultColWidth="8.83203125" defaultRowHeight="15" x14ac:dyDescent="0.2"/>
  <cols>
    <col min="1" max="1" width="11.5" bestFit="1" customWidth="1"/>
    <col min="2" max="2" width="17.5" bestFit="1" customWidth="1"/>
    <col min="3" max="3" width="10.1640625" bestFit="1" customWidth="1"/>
    <col min="4" max="4" width="11.5" bestFit="1" customWidth="1"/>
    <col min="5" max="5" width="11.1640625" customWidth="1"/>
    <col min="6" max="6" width="11.5" bestFit="1" customWidth="1"/>
    <col min="7" max="7" width="17.5" bestFit="1" customWidth="1"/>
    <col min="8" max="8" width="10.1640625" bestFit="1" customWidth="1"/>
    <col min="9" max="9" width="11.5" bestFit="1" customWidth="1"/>
    <col min="11" max="11" width="11.5" customWidth="1"/>
    <col min="12" max="12" width="20.83203125" customWidth="1"/>
    <col min="13" max="13" width="10.1640625" bestFit="1" customWidth="1"/>
    <col min="14" max="14" width="11.5" bestFit="1" customWidth="1"/>
    <col min="16" max="16" width="11.5" bestFit="1" customWidth="1"/>
    <col min="17" max="17" width="17.5" bestFit="1" customWidth="1"/>
    <col min="18" max="18" width="10.1640625" bestFit="1" customWidth="1"/>
    <col min="19" max="19" width="11.5" bestFit="1" customWidth="1"/>
  </cols>
  <sheetData>
    <row r="1" spans="1:19" x14ac:dyDescent="0.2">
      <c r="A1" s="80" t="s">
        <v>12</v>
      </c>
      <c r="B1" s="81"/>
      <c r="C1" s="81"/>
      <c r="D1" s="82"/>
      <c r="F1" s="80" t="s">
        <v>13</v>
      </c>
      <c r="G1" s="81"/>
      <c r="H1" s="81"/>
      <c r="I1" s="82"/>
      <c r="K1" s="80" t="s">
        <v>19</v>
      </c>
      <c r="L1" s="81"/>
      <c r="M1" s="81"/>
      <c r="N1" s="82"/>
      <c r="P1" s="80" t="s">
        <v>20</v>
      </c>
      <c r="Q1" s="81"/>
      <c r="R1" s="81"/>
      <c r="S1" s="82"/>
    </row>
    <row r="2" spans="1:19" s="3" customFormat="1" x14ac:dyDescent="0.2">
      <c r="A2" s="19" t="s">
        <v>14</v>
      </c>
      <c r="B2" s="20" t="s">
        <v>15</v>
      </c>
      <c r="C2" s="20" t="s">
        <v>16</v>
      </c>
      <c r="D2" s="21" t="s">
        <v>29</v>
      </c>
      <c r="F2" s="34" t="s">
        <v>14</v>
      </c>
      <c r="G2" s="35" t="s">
        <v>15</v>
      </c>
      <c r="H2" s="35" t="s">
        <v>16</v>
      </c>
      <c r="I2" s="21" t="s">
        <v>29</v>
      </c>
      <c r="K2" s="19" t="s">
        <v>14</v>
      </c>
      <c r="L2" s="20" t="s">
        <v>15</v>
      </c>
      <c r="M2" s="20" t="s">
        <v>16</v>
      </c>
      <c r="N2" s="21" t="s">
        <v>29</v>
      </c>
      <c r="P2" s="19" t="s">
        <v>14</v>
      </c>
      <c r="Q2" s="20" t="s">
        <v>15</v>
      </c>
      <c r="R2" s="20" t="s">
        <v>16</v>
      </c>
      <c r="S2" s="21" t="s">
        <v>29</v>
      </c>
    </row>
    <row r="3" spans="1:19" x14ac:dyDescent="0.2">
      <c r="A3" s="22">
        <v>9</v>
      </c>
      <c r="B3" s="23">
        <v>18</v>
      </c>
      <c r="C3" s="23">
        <f>$E$22</f>
        <v>0.5</v>
      </c>
      <c r="D3" s="24">
        <f>A3*B3*C3</f>
        <v>81</v>
      </c>
      <c r="E3" s="1"/>
      <c r="F3" s="22">
        <v>9</v>
      </c>
      <c r="G3" s="23">
        <v>18</v>
      </c>
      <c r="H3" s="23">
        <f>$E$23</f>
        <v>0.8</v>
      </c>
      <c r="I3" s="24">
        <f>F3*G3*H3</f>
        <v>129.6</v>
      </c>
      <c r="J3" s="1"/>
      <c r="K3" s="22">
        <v>9</v>
      </c>
      <c r="L3" s="23">
        <v>18</v>
      </c>
      <c r="M3" s="23">
        <f>$E$24</f>
        <v>1.2</v>
      </c>
      <c r="N3" s="6">
        <f>K3*L3*M3</f>
        <v>194.4</v>
      </c>
      <c r="P3" s="22">
        <v>9</v>
      </c>
      <c r="Q3" s="23">
        <v>30</v>
      </c>
      <c r="R3" s="23">
        <f>$E$25</f>
        <v>1.5</v>
      </c>
      <c r="S3" s="6">
        <f>P3*Q3*R3</f>
        <v>405</v>
      </c>
    </row>
    <row r="4" spans="1:19" x14ac:dyDescent="0.2">
      <c r="A4" s="22">
        <v>9</v>
      </c>
      <c r="B4" s="23">
        <v>18</v>
      </c>
      <c r="C4" s="23">
        <f t="shared" ref="C4:C17" si="0">$E$22</f>
        <v>0.5</v>
      </c>
      <c r="D4" s="24">
        <f t="shared" ref="D4:D17" si="1">A4*B4*C4</f>
        <v>81</v>
      </c>
      <c r="E4" s="1"/>
      <c r="F4" s="22">
        <v>9</v>
      </c>
      <c r="G4" s="23">
        <v>18</v>
      </c>
      <c r="H4" s="23">
        <f t="shared" ref="H4:H17" si="2">$E$23</f>
        <v>0.8</v>
      </c>
      <c r="I4" s="24">
        <f t="shared" ref="I4:I17" si="3">F4*G4*H4</f>
        <v>129.6</v>
      </c>
      <c r="J4" s="1"/>
      <c r="K4" s="22">
        <v>9</v>
      </c>
      <c r="L4" s="23">
        <v>18</v>
      </c>
      <c r="M4" s="23">
        <f t="shared" ref="M4:M17" si="4">$E$24</f>
        <v>1.2</v>
      </c>
      <c r="N4" s="6">
        <f t="shared" ref="N4:N17" si="5">K4*L4*M4</f>
        <v>194.4</v>
      </c>
      <c r="P4" s="22">
        <v>9</v>
      </c>
      <c r="Q4" s="23">
        <v>30</v>
      </c>
      <c r="R4" s="23">
        <f t="shared" ref="R4:R17" si="6">$E$25</f>
        <v>1.5</v>
      </c>
      <c r="S4" s="6">
        <f t="shared" ref="S4:S17" si="7">P4*Q4*R4</f>
        <v>405</v>
      </c>
    </row>
    <row r="5" spans="1:19" x14ac:dyDescent="0.2">
      <c r="A5" s="22">
        <v>9</v>
      </c>
      <c r="B5" s="23">
        <v>18</v>
      </c>
      <c r="C5" s="23">
        <f t="shared" si="0"/>
        <v>0.5</v>
      </c>
      <c r="D5" s="24">
        <f t="shared" si="1"/>
        <v>81</v>
      </c>
      <c r="E5" s="1"/>
      <c r="F5" s="22">
        <v>8</v>
      </c>
      <c r="G5" s="23">
        <v>18</v>
      </c>
      <c r="H5" s="23">
        <f t="shared" si="2"/>
        <v>0.8</v>
      </c>
      <c r="I5" s="24">
        <f t="shared" si="3"/>
        <v>115.2</v>
      </c>
      <c r="J5" s="1"/>
      <c r="K5" s="22">
        <v>9</v>
      </c>
      <c r="L5" s="23">
        <v>18</v>
      </c>
      <c r="M5" s="23">
        <f t="shared" si="4"/>
        <v>1.2</v>
      </c>
      <c r="N5" s="6">
        <f t="shared" si="5"/>
        <v>194.4</v>
      </c>
      <c r="P5" s="22">
        <v>9</v>
      </c>
      <c r="Q5" s="23">
        <v>30</v>
      </c>
      <c r="R5" s="23">
        <f t="shared" si="6"/>
        <v>1.5</v>
      </c>
      <c r="S5" s="6">
        <f t="shared" si="7"/>
        <v>405</v>
      </c>
    </row>
    <row r="6" spans="1:19" x14ac:dyDescent="0.2">
      <c r="A6" s="22">
        <v>8</v>
      </c>
      <c r="B6" s="23">
        <v>18</v>
      </c>
      <c r="C6" s="23">
        <f t="shared" si="0"/>
        <v>0.5</v>
      </c>
      <c r="D6" s="24">
        <f t="shared" si="1"/>
        <v>72</v>
      </c>
      <c r="E6" s="1"/>
      <c r="F6" s="22">
        <v>8</v>
      </c>
      <c r="G6" s="23">
        <v>18</v>
      </c>
      <c r="H6" s="23">
        <f t="shared" si="2"/>
        <v>0.8</v>
      </c>
      <c r="I6" s="24">
        <f t="shared" si="3"/>
        <v>115.2</v>
      </c>
      <c r="J6" s="1"/>
      <c r="K6" s="22">
        <v>8</v>
      </c>
      <c r="L6" s="23">
        <v>18</v>
      </c>
      <c r="M6" s="23">
        <f t="shared" si="4"/>
        <v>1.2</v>
      </c>
      <c r="N6" s="6">
        <f t="shared" si="5"/>
        <v>172.79999999999998</v>
      </c>
      <c r="P6" s="60" t="s">
        <v>21</v>
      </c>
      <c r="Q6" s="55">
        <v>30</v>
      </c>
      <c r="R6" s="55">
        <f t="shared" si="6"/>
        <v>1.5</v>
      </c>
      <c r="S6" s="56">
        <v>0</v>
      </c>
    </row>
    <row r="7" spans="1:19" x14ac:dyDescent="0.2">
      <c r="A7" s="22">
        <v>8</v>
      </c>
      <c r="B7" s="23">
        <v>18</v>
      </c>
      <c r="C7" s="23">
        <f t="shared" si="0"/>
        <v>0.5</v>
      </c>
      <c r="D7" s="24">
        <f t="shared" si="1"/>
        <v>72</v>
      </c>
      <c r="E7" s="1"/>
      <c r="F7" s="22">
        <v>7</v>
      </c>
      <c r="G7" s="23">
        <v>18</v>
      </c>
      <c r="H7" s="23">
        <f t="shared" si="2"/>
        <v>0.8</v>
      </c>
      <c r="I7" s="24">
        <f t="shared" si="3"/>
        <v>100.80000000000001</v>
      </c>
      <c r="J7" s="1"/>
      <c r="K7" s="22">
        <v>8</v>
      </c>
      <c r="L7" s="23">
        <v>18</v>
      </c>
      <c r="M7" s="23">
        <f t="shared" si="4"/>
        <v>1.2</v>
      </c>
      <c r="N7" s="6">
        <f t="shared" si="5"/>
        <v>172.79999999999998</v>
      </c>
      <c r="P7" s="22"/>
      <c r="Q7" s="23"/>
      <c r="R7" s="23">
        <f t="shared" si="6"/>
        <v>1.5</v>
      </c>
      <c r="S7" s="6">
        <f t="shared" si="7"/>
        <v>0</v>
      </c>
    </row>
    <row r="8" spans="1:19" x14ac:dyDescent="0.2">
      <c r="A8" s="25">
        <v>8</v>
      </c>
      <c r="B8" s="26">
        <v>6</v>
      </c>
      <c r="C8" s="26">
        <f t="shared" si="0"/>
        <v>0.5</v>
      </c>
      <c r="D8" s="27">
        <f t="shared" si="1"/>
        <v>24</v>
      </c>
      <c r="E8" s="1"/>
      <c r="F8" s="22">
        <v>7</v>
      </c>
      <c r="G8" s="23">
        <v>18</v>
      </c>
      <c r="H8" s="23">
        <f t="shared" si="2"/>
        <v>0.8</v>
      </c>
      <c r="I8" s="24">
        <f t="shared" si="3"/>
        <v>100.80000000000001</v>
      </c>
      <c r="J8" s="1"/>
      <c r="K8" s="22">
        <v>8</v>
      </c>
      <c r="L8" s="23">
        <v>18</v>
      </c>
      <c r="M8" s="23">
        <f t="shared" si="4"/>
        <v>1.2</v>
      </c>
      <c r="N8" s="6">
        <f t="shared" si="5"/>
        <v>172.79999999999998</v>
      </c>
      <c r="P8" s="22"/>
      <c r="Q8" s="23"/>
      <c r="R8" s="23">
        <f t="shared" si="6"/>
        <v>1.5</v>
      </c>
      <c r="S8" s="6">
        <f t="shared" si="7"/>
        <v>0</v>
      </c>
    </row>
    <row r="9" spans="1:19" ht="14.5" customHeight="1" x14ac:dyDescent="0.2">
      <c r="A9" s="54">
        <v>7</v>
      </c>
      <c r="B9" s="55">
        <v>0</v>
      </c>
      <c r="C9" s="55">
        <f t="shared" si="0"/>
        <v>0.5</v>
      </c>
      <c r="D9" s="56">
        <f t="shared" si="1"/>
        <v>0</v>
      </c>
      <c r="E9" s="1"/>
      <c r="F9" s="22">
        <v>7</v>
      </c>
      <c r="G9" s="23">
        <v>18</v>
      </c>
      <c r="H9" s="23">
        <f t="shared" si="2"/>
        <v>0.8</v>
      </c>
      <c r="I9" s="24">
        <f t="shared" si="3"/>
        <v>100.80000000000001</v>
      </c>
      <c r="J9" s="1"/>
      <c r="K9" s="25">
        <v>7</v>
      </c>
      <c r="L9" s="26">
        <v>12</v>
      </c>
      <c r="M9" s="26">
        <f t="shared" si="4"/>
        <v>1.2</v>
      </c>
      <c r="N9" s="27">
        <f t="shared" si="5"/>
        <v>100.8</v>
      </c>
      <c r="P9" s="22"/>
      <c r="Q9" s="23"/>
      <c r="R9" s="23">
        <f t="shared" si="6"/>
        <v>1.5</v>
      </c>
      <c r="S9" s="24">
        <f t="shared" si="7"/>
        <v>0</v>
      </c>
    </row>
    <row r="10" spans="1:19" x14ac:dyDescent="0.2">
      <c r="A10" s="54">
        <v>7</v>
      </c>
      <c r="B10" s="55">
        <v>0</v>
      </c>
      <c r="C10" s="55">
        <f t="shared" si="0"/>
        <v>0.5</v>
      </c>
      <c r="D10" s="56">
        <f t="shared" si="1"/>
        <v>0</v>
      </c>
      <c r="E10" s="1"/>
      <c r="F10" s="22">
        <v>6</v>
      </c>
      <c r="G10" s="23">
        <v>18</v>
      </c>
      <c r="H10" s="23">
        <f t="shared" si="2"/>
        <v>0.8</v>
      </c>
      <c r="I10" s="24">
        <f t="shared" si="3"/>
        <v>86.4</v>
      </c>
      <c r="J10" s="1"/>
      <c r="K10" s="28">
        <v>7</v>
      </c>
      <c r="L10" s="29">
        <v>0</v>
      </c>
      <c r="M10" s="29">
        <f t="shared" si="4"/>
        <v>1.2</v>
      </c>
      <c r="N10" s="30">
        <f t="shared" si="5"/>
        <v>0</v>
      </c>
      <c r="P10" s="22"/>
      <c r="Q10" s="23"/>
      <c r="R10" s="23">
        <f t="shared" si="6"/>
        <v>1.5</v>
      </c>
      <c r="S10" s="24">
        <f t="shared" si="7"/>
        <v>0</v>
      </c>
    </row>
    <row r="11" spans="1:19" x14ac:dyDescent="0.2">
      <c r="A11" s="54">
        <v>6</v>
      </c>
      <c r="B11" s="55">
        <v>0</v>
      </c>
      <c r="C11" s="55">
        <f t="shared" si="0"/>
        <v>0.5</v>
      </c>
      <c r="D11" s="56">
        <f t="shared" si="1"/>
        <v>0</v>
      </c>
      <c r="E11" s="1"/>
      <c r="F11" s="22"/>
      <c r="G11" s="23"/>
      <c r="H11" s="23">
        <f t="shared" si="2"/>
        <v>0.8</v>
      </c>
      <c r="I11" s="24">
        <f t="shared" si="3"/>
        <v>0</v>
      </c>
      <c r="J11" s="1"/>
      <c r="K11" s="22"/>
      <c r="L11" s="23"/>
      <c r="M11" s="23">
        <f t="shared" si="4"/>
        <v>1.2</v>
      </c>
      <c r="N11" s="6">
        <f t="shared" si="5"/>
        <v>0</v>
      </c>
      <c r="P11" s="22"/>
      <c r="Q11" s="23"/>
      <c r="R11" s="23">
        <f t="shared" si="6"/>
        <v>1.5</v>
      </c>
      <c r="S11" s="6">
        <f t="shared" si="7"/>
        <v>0</v>
      </c>
    </row>
    <row r="12" spans="1:19" x14ac:dyDescent="0.2">
      <c r="A12" s="22"/>
      <c r="B12" s="23"/>
      <c r="C12" s="23">
        <f t="shared" si="0"/>
        <v>0.5</v>
      </c>
      <c r="D12" s="24">
        <f t="shared" si="1"/>
        <v>0</v>
      </c>
      <c r="E12" s="1"/>
      <c r="F12" s="22"/>
      <c r="G12" s="23"/>
      <c r="H12" s="23">
        <f t="shared" si="2"/>
        <v>0.8</v>
      </c>
      <c r="I12" s="24">
        <f t="shared" si="3"/>
        <v>0</v>
      </c>
      <c r="J12" s="1"/>
      <c r="K12" s="22"/>
      <c r="L12" s="23"/>
      <c r="M12" s="23">
        <f t="shared" si="4"/>
        <v>1.2</v>
      </c>
      <c r="N12" s="6">
        <f t="shared" si="5"/>
        <v>0</v>
      </c>
      <c r="P12" s="22"/>
      <c r="Q12" s="23"/>
      <c r="R12" s="23">
        <f t="shared" si="6"/>
        <v>1.5</v>
      </c>
      <c r="S12" s="6">
        <f t="shared" si="7"/>
        <v>0</v>
      </c>
    </row>
    <row r="13" spans="1:19" x14ac:dyDescent="0.2">
      <c r="A13" s="22"/>
      <c r="B13" s="23"/>
      <c r="C13" s="23">
        <f t="shared" si="0"/>
        <v>0.5</v>
      </c>
      <c r="D13" s="24">
        <f t="shared" si="1"/>
        <v>0</v>
      </c>
      <c r="E13" s="1"/>
      <c r="F13" s="22"/>
      <c r="G13" s="23"/>
      <c r="H13" s="23">
        <f t="shared" si="2"/>
        <v>0.8</v>
      </c>
      <c r="I13" s="24">
        <f t="shared" si="3"/>
        <v>0</v>
      </c>
      <c r="J13" s="1"/>
      <c r="K13" s="22"/>
      <c r="L13" s="23"/>
      <c r="M13" s="23">
        <f t="shared" si="4"/>
        <v>1.2</v>
      </c>
      <c r="N13" s="6">
        <f t="shared" si="5"/>
        <v>0</v>
      </c>
      <c r="P13" s="22"/>
      <c r="Q13" s="23"/>
      <c r="R13" s="23">
        <f t="shared" si="6"/>
        <v>1.5</v>
      </c>
      <c r="S13" s="6">
        <f t="shared" si="7"/>
        <v>0</v>
      </c>
    </row>
    <row r="14" spans="1:19" x14ac:dyDescent="0.2">
      <c r="A14" s="22"/>
      <c r="B14" s="23"/>
      <c r="C14" s="23">
        <f t="shared" si="0"/>
        <v>0.5</v>
      </c>
      <c r="D14" s="24">
        <f t="shared" si="1"/>
        <v>0</v>
      </c>
      <c r="E14" s="1"/>
      <c r="F14" s="22"/>
      <c r="G14" s="23"/>
      <c r="H14" s="23">
        <f t="shared" si="2"/>
        <v>0.8</v>
      </c>
      <c r="I14" s="24">
        <f t="shared" si="3"/>
        <v>0</v>
      </c>
      <c r="J14" s="1"/>
      <c r="K14" s="22"/>
      <c r="L14" s="23"/>
      <c r="M14" s="23">
        <f t="shared" si="4"/>
        <v>1.2</v>
      </c>
      <c r="N14" s="6">
        <f t="shared" si="5"/>
        <v>0</v>
      </c>
      <c r="P14" s="22"/>
      <c r="Q14" s="23"/>
      <c r="R14" s="23">
        <f t="shared" si="6"/>
        <v>1.5</v>
      </c>
      <c r="S14" s="6">
        <f t="shared" si="7"/>
        <v>0</v>
      </c>
    </row>
    <row r="15" spans="1:19" x14ac:dyDescent="0.2">
      <c r="A15" s="22"/>
      <c r="B15" s="23"/>
      <c r="C15" s="23">
        <f t="shared" si="0"/>
        <v>0.5</v>
      </c>
      <c r="D15" s="24">
        <f t="shared" si="1"/>
        <v>0</v>
      </c>
      <c r="E15" s="1"/>
      <c r="F15" s="22"/>
      <c r="G15" s="23"/>
      <c r="H15" s="23">
        <f t="shared" si="2"/>
        <v>0.8</v>
      </c>
      <c r="I15" s="24">
        <f t="shared" si="3"/>
        <v>0</v>
      </c>
      <c r="J15" s="1"/>
      <c r="K15" s="22"/>
      <c r="L15" s="23"/>
      <c r="M15" s="23">
        <f t="shared" si="4"/>
        <v>1.2</v>
      </c>
      <c r="N15" s="6">
        <f t="shared" si="5"/>
        <v>0</v>
      </c>
      <c r="P15" s="22"/>
      <c r="Q15" s="23"/>
      <c r="R15" s="23">
        <f t="shared" si="6"/>
        <v>1.5</v>
      </c>
      <c r="S15" s="6">
        <f t="shared" si="7"/>
        <v>0</v>
      </c>
    </row>
    <row r="16" spans="1:19" x14ac:dyDescent="0.2">
      <c r="A16" s="22"/>
      <c r="B16" s="23"/>
      <c r="C16" s="23">
        <f t="shared" si="0"/>
        <v>0.5</v>
      </c>
      <c r="D16" s="24">
        <f t="shared" si="1"/>
        <v>0</v>
      </c>
      <c r="E16" s="1"/>
      <c r="F16" s="22"/>
      <c r="G16" s="23"/>
      <c r="H16" s="23">
        <f t="shared" si="2"/>
        <v>0.8</v>
      </c>
      <c r="I16" s="24">
        <f t="shared" si="3"/>
        <v>0</v>
      </c>
      <c r="J16" s="1"/>
      <c r="K16" s="22"/>
      <c r="L16" s="23"/>
      <c r="M16" s="23">
        <f t="shared" si="4"/>
        <v>1.2</v>
      </c>
      <c r="N16" s="6">
        <f t="shared" si="5"/>
        <v>0</v>
      </c>
      <c r="P16" s="22"/>
      <c r="Q16" s="23"/>
      <c r="R16" s="23">
        <f t="shared" si="6"/>
        <v>1.5</v>
      </c>
      <c r="S16" s="6">
        <f t="shared" si="7"/>
        <v>0</v>
      </c>
    </row>
    <row r="17" spans="1:19" x14ac:dyDescent="0.2">
      <c r="A17" s="31"/>
      <c r="B17" s="32"/>
      <c r="C17" s="23">
        <f t="shared" si="0"/>
        <v>0.5</v>
      </c>
      <c r="D17" s="33">
        <f t="shared" si="1"/>
        <v>0</v>
      </c>
      <c r="E17" s="1"/>
      <c r="F17" s="31"/>
      <c r="G17" s="32"/>
      <c r="H17" s="23">
        <f t="shared" si="2"/>
        <v>0.8</v>
      </c>
      <c r="I17" s="33">
        <f t="shared" si="3"/>
        <v>0</v>
      </c>
      <c r="J17" s="1"/>
      <c r="K17" s="31"/>
      <c r="L17" s="32"/>
      <c r="M17" s="23">
        <f t="shared" si="4"/>
        <v>1.2</v>
      </c>
      <c r="N17" s="8">
        <f t="shared" si="5"/>
        <v>0</v>
      </c>
      <c r="P17" s="31"/>
      <c r="Q17" s="32"/>
      <c r="R17" s="23">
        <f t="shared" si="6"/>
        <v>1.5</v>
      </c>
      <c r="S17" s="8">
        <f t="shared" si="7"/>
        <v>0</v>
      </c>
    </row>
    <row r="18" spans="1:19" x14ac:dyDescent="0.2">
      <c r="A18" s="14" t="s">
        <v>0</v>
      </c>
      <c r="B18" s="15">
        <f>SUM(B3:B17)</f>
        <v>96</v>
      </c>
      <c r="C18" s="15"/>
      <c r="D18" s="16">
        <f>SUM(D3:D17)</f>
        <v>411</v>
      </c>
      <c r="F18" s="14" t="s">
        <v>0</v>
      </c>
      <c r="G18" s="15">
        <f>SUM(G3:G17)</f>
        <v>144</v>
      </c>
      <c r="H18" s="15"/>
      <c r="I18" s="16">
        <f>SUM(I3:I17)</f>
        <v>878.4</v>
      </c>
      <c r="K18" s="14" t="s">
        <v>0</v>
      </c>
      <c r="L18" s="15">
        <f>SUM(L3:L17)</f>
        <v>120</v>
      </c>
      <c r="M18" s="15"/>
      <c r="N18" s="16">
        <f>SUM(N3:N17)</f>
        <v>1202.3999999999999</v>
      </c>
      <c r="P18" s="14" t="s">
        <v>0</v>
      </c>
      <c r="Q18" s="15">
        <f>SUM(Q3:Q17)</f>
        <v>120</v>
      </c>
      <c r="R18" s="15"/>
      <c r="S18" s="16">
        <f>SUM(S3:S17)</f>
        <v>1215</v>
      </c>
    </row>
    <row r="20" spans="1:19" ht="29.25" customHeight="1" x14ac:dyDescent="0.2">
      <c r="L20" s="17" t="s">
        <v>33</v>
      </c>
      <c r="M20" s="2">
        <f>SUM(B18+G18+L18+Q18)</f>
        <v>480</v>
      </c>
    </row>
    <row r="21" spans="1:19" ht="14.5" customHeight="1" x14ac:dyDescent="0.2">
      <c r="A21" s="80" t="s">
        <v>1</v>
      </c>
      <c r="B21" s="82"/>
      <c r="C21" s="4"/>
      <c r="D21" s="80" t="s">
        <v>22</v>
      </c>
      <c r="E21" s="82"/>
      <c r="G21" s="83" t="s">
        <v>30</v>
      </c>
      <c r="H21" s="84"/>
      <c r="I21" s="84"/>
      <c r="J21" s="84"/>
      <c r="K21" s="85"/>
      <c r="L21" s="13" t="s">
        <v>18</v>
      </c>
      <c r="M21" s="18">
        <f>((D18+I18+N18+S18)/4)/120</f>
        <v>7.7225000000000001</v>
      </c>
    </row>
    <row r="22" spans="1:19" ht="14.5" customHeight="1" x14ac:dyDescent="0.2">
      <c r="A22" s="5" t="s">
        <v>2</v>
      </c>
      <c r="B22" s="6">
        <v>9</v>
      </c>
      <c r="D22" s="5">
        <v>100</v>
      </c>
      <c r="E22" s="6">
        <v>0.5</v>
      </c>
      <c r="G22" s="86"/>
      <c r="H22" s="87"/>
      <c r="I22" s="87"/>
      <c r="J22" s="87"/>
      <c r="K22" s="88"/>
      <c r="L22" s="12"/>
      <c r="M22" s="1"/>
    </row>
    <row r="23" spans="1:19" x14ac:dyDescent="0.2">
      <c r="A23" s="5" t="s">
        <v>3</v>
      </c>
      <c r="B23" s="6">
        <v>8</v>
      </c>
      <c r="D23" s="5">
        <v>200</v>
      </c>
      <c r="E23" s="6">
        <v>0.8</v>
      </c>
      <c r="G23" s="86"/>
      <c r="H23" s="87"/>
      <c r="I23" s="87"/>
      <c r="J23" s="87"/>
      <c r="K23" s="88"/>
      <c r="L23" s="12"/>
      <c r="M23" s="11"/>
    </row>
    <row r="24" spans="1:19" x14ac:dyDescent="0.2">
      <c r="A24" s="5" t="s">
        <v>4</v>
      </c>
      <c r="B24" s="6">
        <v>7</v>
      </c>
      <c r="D24" s="5">
        <v>300</v>
      </c>
      <c r="E24" s="6">
        <v>1.2</v>
      </c>
      <c r="G24" s="89"/>
      <c r="H24" s="90"/>
      <c r="I24" s="90"/>
      <c r="J24" s="90"/>
      <c r="K24" s="91"/>
      <c r="L24" s="11"/>
      <c r="M24" s="11"/>
    </row>
    <row r="25" spans="1:19" ht="15" customHeight="1" x14ac:dyDescent="0.2">
      <c r="A25" s="5" t="s">
        <v>5</v>
      </c>
      <c r="B25" s="6">
        <v>6</v>
      </c>
      <c r="D25" s="5">
        <v>400</v>
      </c>
      <c r="E25" s="6">
        <v>1.5</v>
      </c>
      <c r="G25" s="118" t="s">
        <v>31</v>
      </c>
      <c r="H25" s="119"/>
      <c r="I25" s="119"/>
      <c r="J25" s="119"/>
      <c r="K25" s="120"/>
    </row>
    <row r="26" spans="1:19" ht="14.5" customHeight="1" x14ac:dyDescent="0.2">
      <c r="A26" s="5" t="s">
        <v>6</v>
      </c>
      <c r="B26" s="6">
        <v>5</v>
      </c>
      <c r="D26" s="9" t="s">
        <v>11</v>
      </c>
      <c r="E26" s="10">
        <f>SUM(E22:E25)</f>
        <v>4</v>
      </c>
      <c r="G26" s="110"/>
      <c r="H26" s="111"/>
      <c r="I26" s="111"/>
      <c r="J26" s="111"/>
      <c r="K26" s="112"/>
      <c r="M26" s="49"/>
      <c r="N26" s="49"/>
      <c r="O26" s="49"/>
      <c r="P26" s="49"/>
      <c r="Q26" s="49"/>
    </row>
    <row r="27" spans="1:19" x14ac:dyDescent="0.2">
      <c r="A27" s="5" t="s">
        <v>7</v>
      </c>
      <c r="B27" s="6">
        <v>4</v>
      </c>
      <c r="G27" s="110"/>
      <c r="H27" s="111"/>
      <c r="I27" s="111"/>
      <c r="J27" s="111"/>
      <c r="K27" s="112"/>
      <c r="M27" s="49"/>
      <c r="N27" s="49"/>
      <c r="O27" s="49"/>
      <c r="P27" s="49"/>
      <c r="Q27" s="49"/>
    </row>
    <row r="28" spans="1:19" ht="14.5" customHeight="1" x14ac:dyDescent="0.2">
      <c r="A28" s="5" t="s">
        <v>8</v>
      </c>
      <c r="B28" s="6">
        <v>3</v>
      </c>
      <c r="G28" s="113"/>
      <c r="H28" s="114"/>
      <c r="I28" s="114"/>
      <c r="J28" s="114"/>
      <c r="K28" s="115"/>
      <c r="M28" s="49"/>
      <c r="N28" s="49"/>
      <c r="O28" s="49"/>
      <c r="P28" s="49"/>
      <c r="Q28" s="49"/>
    </row>
    <row r="29" spans="1:19" ht="15" customHeight="1" x14ac:dyDescent="0.2">
      <c r="A29" s="5" t="s">
        <v>9</v>
      </c>
      <c r="B29" s="6">
        <v>2</v>
      </c>
      <c r="G29" s="92" t="s">
        <v>41</v>
      </c>
      <c r="H29" s="93"/>
      <c r="I29" s="93"/>
      <c r="J29" s="93"/>
      <c r="K29" s="94"/>
      <c r="M29" s="49"/>
      <c r="N29" s="49"/>
      <c r="O29" s="49"/>
      <c r="P29" s="49"/>
      <c r="Q29" s="49"/>
    </row>
    <row r="30" spans="1:19" x14ac:dyDescent="0.2">
      <c r="A30" s="7" t="s">
        <v>10</v>
      </c>
      <c r="B30" s="8">
        <v>1</v>
      </c>
      <c r="G30" s="95"/>
      <c r="H30" s="96"/>
      <c r="I30" s="96"/>
      <c r="J30" s="96"/>
      <c r="K30" s="97"/>
      <c r="M30" s="61"/>
      <c r="N30" s="61"/>
      <c r="O30" s="61"/>
      <c r="P30" s="61"/>
      <c r="Q30" s="61"/>
    </row>
    <row r="31" spans="1:19" x14ac:dyDescent="0.2">
      <c r="G31" s="95"/>
      <c r="H31" s="96"/>
      <c r="I31" s="96"/>
      <c r="J31" s="96"/>
      <c r="K31" s="97"/>
      <c r="M31" s="61"/>
      <c r="N31" s="61"/>
      <c r="O31" s="61"/>
      <c r="P31" s="61"/>
      <c r="Q31" s="61"/>
    </row>
    <row r="32" spans="1:19" x14ac:dyDescent="0.2">
      <c r="G32" s="95"/>
      <c r="H32" s="96"/>
      <c r="I32" s="96"/>
      <c r="J32" s="96"/>
      <c r="K32" s="97"/>
      <c r="M32" s="61"/>
      <c r="N32" s="61"/>
      <c r="O32" s="61"/>
      <c r="P32" s="61"/>
      <c r="Q32" s="61"/>
    </row>
    <row r="33" spans="2:17" ht="15" customHeight="1" x14ac:dyDescent="0.2">
      <c r="B33" s="48"/>
      <c r="C33" s="48"/>
      <c r="D33" s="48"/>
      <c r="E33" s="48"/>
      <c r="F33" s="48"/>
      <c r="G33" s="95"/>
      <c r="H33" s="96"/>
      <c r="I33" s="96"/>
      <c r="J33" s="96"/>
      <c r="K33" s="97"/>
      <c r="M33" s="61"/>
      <c r="N33" s="61"/>
      <c r="O33" s="61"/>
      <c r="P33" s="61"/>
      <c r="Q33" s="61"/>
    </row>
    <row r="34" spans="2:17" x14ac:dyDescent="0.2">
      <c r="B34" s="48"/>
      <c r="C34" s="48"/>
      <c r="D34" s="48"/>
      <c r="E34" s="48"/>
      <c r="F34" s="48"/>
      <c r="G34" s="95"/>
      <c r="H34" s="96"/>
      <c r="I34" s="96"/>
      <c r="J34" s="96"/>
      <c r="K34" s="97"/>
    </row>
    <row r="35" spans="2:17" x14ac:dyDescent="0.2">
      <c r="B35" s="48"/>
      <c r="C35" s="48"/>
      <c r="D35" s="48"/>
      <c r="E35" s="48"/>
      <c r="F35" s="48"/>
      <c r="G35" s="95"/>
      <c r="H35" s="96"/>
      <c r="I35" s="96"/>
      <c r="J35" s="96"/>
      <c r="K35" s="97"/>
    </row>
    <row r="36" spans="2:17" x14ac:dyDescent="0.2">
      <c r="B36" s="48"/>
      <c r="C36" s="48"/>
      <c r="D36" s="48"/>
      <c r="E36" s="48"/>
      <c r="F36" s="48"/>
      <c r="G36" s="98"/>
      <c r="H36" s="99"/>
      <c r="I36" s="99"/>
      <c r="J36" s="99"/>
      <c r="K36" s="100"/>
    </row>
    <row r="37" spans="2:17" x14ac:dyDescent="0.2">
      <c r="B37" s="48"/>
      <c r="C37" s="48"/>
      <c r="D37" s="48"/>
      <c r="E37" s="48"/>
      <c r="F37" s="48"/>
    </row>
    <row r="38" spans="2:17" x14ac:dyDescent="0.2">
      <c r="B38" s="48"/>
      <c r="C38" s="48"/>
      <c r="D38" s="48"/>
      <c r="E38" s="48"/>
      <c r="F38" s="48"/>
    </row>
    <row r="39" spans="2:17" x14ac:dyDescent="0.2">
      <c r="B39" s="48"/>
      <c r="C39" s="48"/>
      <c r="D39" s="48"/>
      <c r="E39" s="48"/>
      <c r="F39" s="48"/>
    </row>
    <row r="40" spans="2:17" x14ac:dyDescent="0.2">
      <c r="B40" s="48"/>
      <c r="C40" s="48"/>
      <c r="D40" s="48"/>
      <c r="E40" s="48"/>
      <c r="F40" s="48"/>
    </row>
  </sheetData>
  <mergeCells count="9">
    <mergeCell ref="G25:K28"/>
    <mergeCell ref="G29:K36"/>
    <mergeCell ref="P1:S1"/>
    <mergeCell ref="A1:D1"/>
    <mergeCell ref="F1:I1"/>
    <mergeCell ref="K1:N1"/>
    <mergeCell ref="A21:B21"/>
    <mergeCell ref="D21:E21"/>
    <mergeCell ref="G21:K2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zoomScaleNormal="100" workbookViewId="0">
      <selection activeCell="L33" sqref="L33"/>
    </sheetView>
  </sheetViews>
  <sheetFormatPr baseColWidth="10" defaultColWidth="8.83203125" defaultRowHeight="15" x14ac:dyDescent="0.2"/>
  <cols>
    <col min="1" max="1" width="11.5" bestFit="1" customWidth="1"/>
    <col min="2" max="2" width="17.6640625" customWidth="1"/>
    <col min="3" max="3" width="11.6640625" customWidth="1"/>
    <col min="4" max="5" width="11.83203125" customWidth="1"/>
    <col min="6" max="6" width="11.5" bestFit="1" customWidth="1"/>
    <col min="7" max="7" width="17.6640625" customWidth="1"/>
    <col min="8" max="9" width="12" customWidth="1"/>
    <col min="11" max="11" width="11.5" customWidth="1"/>
    <col min="12" max="12" width="22.5" customWidth="1"/>
    <col min="13" max="13" width="11.6640625" customWidth="1"/>
    <col min="14" max="14" width="11.5" customWidth="1"/>
    <col min="16" max="16" width="11.5" bestFit="1" customWidth="1"/>
    <col min="17" max="17" width="17.6640625" customWidth="1"/>
    <col min="18" max="19" width="11.5" customWidth="1"/>
  </cols>
  <sheetData>
    <row r="1" spans="1:19" x14ac:dyDescent="0.2">
      <c r="A1" s="80" t="s">
        <v>12</v>
      </c>
      <c r="B1" s="81"/>
      <c r="C1" s="81"/>
      <c r="D1" s="82"/>
      <c r="F1" s="80" t="s">
        <v>13</v>
      </c>
      <c r="G1" s="81"/>
      <c r="H1" s="81"/>
      <c r="I1" s="82"/>
      <c r="K1" s="80" t="s">
        <v>19</v>
      </c>
      <c r="L1" s="81"/>
      <c r="M1" s="81"/>
      <c r="N1" s="82"/>
      <c r="P1" s="80" t="s">
        <v>20</v>
      </c>
      <c r="Q1" s="81"/>
      <c r="R1" s="81"/>
      <c r="S1" s="82"/>
    </row>
    <row r="2" spans="1:19" s="3" customFormat="1" x14ac:dyDescent="0.2">
      <c r="A2" s="34" t="s">
        <v>14</v>
      </c>
      <c r="B2" s="35" t="s">
        <v>15</v>
      </c>
      <c r="C2" s="35" t="s">
        <v>16</v>
      </c>
      <c r="D2" s="36" t="s">
        <v>29</v>
      </c>
      <c r="F2" s="34" t="s">
        <v>14</v>
      </c>
      <c r="G2" s="35" t="s">
        <v>15</v>
      </c>
      <c r="H2" s="35" t="s">
        <v>16</v>
      </c>
      <c r="I2" s="36" t="s">
        <v>29</v>
      </c>
      <c r="K2" s="34" t="s">
        <v>14</v>
      </c>
      <c r="L2" s="35" t="s">
        <v>15</v>
      </c>
      <c r="M2" s="35" t="s">
        <v>16</v>
      </c>
      <c r="N2" s="36" t="s">
        <v>29</v>
      </c>
      <c r="P2" s="34" t="s">
        <v>14</v>
      </c>
      <c r="Q2" s="35" t="s">
        <v>15</v>
      </c>
      <c r="R2" s="35" t="s">
        <v>16</v>
      </c>
      <c r="S2" s="36" t="s">
        <v>29</v>
      </c>
    </row>
    <row r="3" spans="1:19" s="3" customFormat="1" ht="63" customHeight="1" x14ac:dyDescent="0.2">
      <c r="A3" s="67" t="s">
        <v>32</v>
      </c>
      <c r="B3" s="68" t="s">
        <v>39</v>
      </c>
      <c r="C3" s="57" t="s">
        <v>35</v>
      </c>
      <c r="D3" s="59" t="s">
        <v>35</v>
      </c>
      <c r="F3" s="67" t="s">
        <v>32</v>
      </c>
      <c r="G3" s="68" t="s">
        <v>39</v>
      </c>
      <c r="H3" s="57" t="s">
        <v>35</v>
      </c>
      <c r="I3" s="59" t="s">
        <v>35</v>
      </c>
      <c r="K3" s="67" t="s">
        <v>32</v>
      </c>
      <c r="L3" s="68" t="s">
        <v>39</v>
      </c>
      <c r="M3" s="57" t="s">
        <v>35</v>
      </c>
      <c r="N3" s="59" t="s">
        <v>35</v>
      </c>
      <c r="P3" s="67" t="s">
        <v>32</v>
      </c>
      <c r="Q3" s="68" t="s">
        <v>39</v>
      </c>
      <c r="R3" s="57" t="s">
        <v>35</v>
      </c>
      <c r="S3" s="59" t="s">
        <v>35</v>
      </c>
    </row>
    <row r="4" spans="1:19" x14ac:dyDescent="0.2">
      <c r="A4" s="63"/>
      <c r="B4" s="64"/>
      <c r="C4" s="23">
        <f>$E$23</f>
        <v>0.5</v>
      </c>
      <c r="D4" s="24">
        <f>A4*B4*C4</f>
        <v>0</v>
      </c>
      <c r="E4" s="1"/>
      <c r="F4" s="63"/>
      <c r="G4" s="64"/>
      <c r="H4" s="23">
        <f>$E$24</f>
        <v>0.8</v>
      </c>
      <c r="I4" s="24">
        <f>F4*G4*H4</f>
        <v>0</v>
      </c>
      <c r="J4" s="1"/>
      <c r="K4" s="63"/>
      <c r="L4" s="64"/>
      <c r="M4" s="23">
        <f>$E$25</f>
        <v>1.2</v>
      </c>
      <c r="N4" s="6">
        <f>K4*L4*M4</f>
        <v>0</v>
      </c>
      <c r="P4" s="63"/>
      <c r="Q4" s="64"/>
      <c r="R4" s="23">
        <f>$E$26</f>
        <v>1.5</v>
      </c>
      <c r="S4" s="6">
        <f>P4*Q4*R4</f>
        <v>0</v>
      </c>
    </row>
    <row r="5" spans="1:19" x14ac:dyDescent="0.2">
      <c r="A5" s="63"/>
      <c r="B5" s="64"/>
      <c r="C5" s="23">
        <f t="shared" ref="C5:C18" si="0">$E$23</f>
        <v>0.5</v>
      </c>
      <c r="D5" s="24">
        <f t="shared" ref="D5:D18" si="1">A5*B5*C5</f>
        <v>0</v>
      </c>
      <c r="E5" s="1"/>
      <c r="F5" s="63"/>
      <c r="G5" s="64"/>
      <c r="H5" s="23">
        <f t="shared" ref="H5:H18" si="2">$E$24</f>
        <v>0.8</v>
      </c>
      <c r="I5" s="24">
        <f t="shared" ref="I5:I18" si="3">F5*G5*H5</f>
        <v>0</v>
      </c>
      <c r="J5" s="1"/>
      <c r="K5" s="63"/>
      <c r="L5" s="64"/>
      <c r="M5" s="23">
        <f t="shared" ref="M5:M18" si="4">$E$25</f>
        <v>1.2</v>
      </c>
      <c r="N5" s="6">
        <f t="shared" ref="N5:N18" si="5">K5*L5*M5</f>
        <v>0</v>
      </c>
      <c r="P5" s="63"/>
      <c r="Q5" s="64"/>
      <c r="R5" s="23">
        <f t="shared" ref="R5:R18" si="6">$E$26</f>
        <v>1.5</v>
      </c>
      <c r="S5" s="6">
        <f t="shared" ref="S5:S18" si="7">P5*Q5*R5</f>
        <v>0</v>
      </c>
    </row>
    <row r="6" spans="1:19" x14ac:dyDescent="0.2">
      <c r="A6" s="63"/>
      <c r="B6" s="64"/>
      <c r="C6" s="23">
        <f t="shared" si="0"/>
        <v>0.5</v>
      </c>
      <c r="D6" s="24">
        <f t="shared" si="1"/>
        <v>0</v>
      </c>
      <c r="E6" s="1"/>
      <c r="F6" s="63"/>
      <c r="G6" s="64"/>
      <c r="H6" s="23">
        <f t="shared" si="2"/>
        <v>0.8</v>
      </c>
      <c r="I6" s="24">
        <f t="shared" si="3"/>
        <v>0</v>
      </c>
      <c r="J6" s="1"/>
      <c r="K6" s="63"/>
      <c r="L6" s="64"/>
      <c r="M6" s="23">
        <f t="shared" si="4"/>
        <v>1.2</v>
      </c>
      <c r="N6" s="6">
        <f t="shared" si="5"/>
        <v>0</v>
      </c>
      <c r="O6" s="1"/>
      <c r="P6" s="63"/>
      <c r="Q6" s="64"/>
      <c r="R6" s="23">
        <f t="shared" si="6"/>
        <v>1.5</v>
      </c>
      <c r="S6" s="6">
        <f t="shared" si="7"/>
        <v>0</v>
      </c>
    </row>
    <row r="7" spans="1:19" x14ac:dyDescent="0.2">
      <c r="A7" s="63"/>
      <c r="B7" s="64"/>
      <c r="C7" s="23">
        <f t="shared" si="0"/>
        <v>0.5</v>
      </c>
      <c r="D7" s="24">
        <f t="shared" si="1"/>
        <v>0</v>
      </c>
      <c r="E7" s="1"/>
      <c r="F7" s="63"/>
      <c r="G7" s="64"/>
      <c r="H7" s="23">
        <f t="shared" si="2"/>
        <v>0.8</v>
      </c>
      <c r="I7" s="24">
        <f t="shared" si="3"/>
        <v>0</v>
      </c>
      <c r="J7" s="1"/>
      <c r="K7" s="63"/>
      <c r="L7" s="64"/>
      <c r="M7" s="23">
        <f t="shared" si="4"/>
        <v>1.2</v>
      </c>
      <c r="N7" s="6">
        <f t="shared" si="5"/>
        <v>0</v>
      </c>
      <c r="O7" s="1"/>
      <c r="P7" s="69"/>
      <c r="Q7" s="64"/>
      <c r="R7" s="23">
        <f t="shared" si="6"/>
        <v>1.5</v>
      </c>
      <c r="S7" s="6">
        <f t="shared" si="7"/>
        <v>0</v>
      </c>
    </row>
    <row r="8" spans="1:19" x14ac:dyDescent="0.2">
      <c r="A8" s="63"/>
      <c r="B8" s="64"/>
      <c r="C8" s="23">
        <f t="shared" si="0"/>
        <v>0.5</v>
      </c>
      <c r="D8" s="24">
        <f t="shared" si="1"/>
        <v>0</v>
      </c>
      <c r="E8" s="1"/>
      <c r="F8" s="63"/>
      <c r="G8" s="64"/>
      <c r="H8" s="23">
        <f t="shared" si="2"/>
        <v>0.8</v>
      </c>
      <c r="I8" s="24">
        <f t="shared" si="3"/>
        <v>0</v>
      </c>
      <c r="J8" s="1"/>
      <c r="K8" s="63"/>
      <c r="L8" s="64"/>
      <c r="M8" s="23">
        <f t="shared" si="4"/>
        <v>1.2</v>
      </c>
      <c r="N8" s="6">
        <f t="shared" si="5"/>
        <v>0</v>
      </c>
      <c r="O8" s="1"/>
      <c r="P8" s="63"/>
      <c r="Q8" s="64"/>
      <c r="R8" s="23">
        <f t="shared" si="6"/>
        <v>1.5</v>
      </c>
      <c r="S8" s="6">
        <f t="shared" si="7"/>
        <v>0</v>
      </c>
    </row>
    <row r="9" spans="1:19" x14ac:dyDescent="0.2">
      <c r="A9" s="63"/>
      <c r="B9" s="64"/>
      <c r="C9" s="23">
        <f t="shared" si="0"/>
        <v>0.5</v>
      </c>
      <c r="D9" s="24">
        <f t="shared" si="1"/>
        <v>0</v>
      </c>
      <c r="E9" s="1"/>
      <c r="F9" s="63"/>
      <c r="G9" s="64"/>
      <c r="H9" s="23">
        <f t="shared" si="2"/>
        <v>0.8</v>
      </c>
      <c r="I9" s="24">
        <f t="shared" si="3"/>
        <v>0</v>
      </c>
      <c r="J9" s="1"/>
      <c r="K9" s="63"/>
      <c r="L9" s="64"/>
      <c r="M9" s="23">
        <f t="shared" si="4"/>
        <v>1.2</v>
      </c>
      <c r="N9" s="6">
        <f t="shared" si="5"/>
        <v>0</v>
      </c>
      <c r="O9" s="1"/>
      <c r="P9" s="63"/>
      <c r="Q9" s="64"/>
      <c r="R9" s="23">
        <f t="shared" si="6"/>
        <v>1.5</v>
      </c>
      <c r="S9" s="6">
        <f t="shared" si="7"/>
        <v>0</v>
      </c>
    </row>
    <row r="10" spans="1:19" ht="14.5" customHeight="1" x14ac:dyDescent="0.2">
      <c r="A10" s="63"/>
      <c r="B10" s="64"/>
      <c r="C10" s="23">
        <f t="shared" si="0"/>
        <v>0.5</v>
      </c>
      <c r="D10" s="24">
        <f t="shared" si="1"/>
        <v>0</v>
      </c>
      <c r="E10" s="1"/>
      <c r="F10" s="63"/>
      <c r="G10" s="64"/>
      <c r="H10" s="23">
        <f t="shared" si="2"/>
        <v>0.8</v>
      </c>
      <c r="I10" s="24">
        <f t="shared" si="3"/>
        <v>0</v>
      </c>
      <c r="J10" s="1"/>
      <c r="K10" s="63"/>
      <c r="L10" s="64"/>
      <c r="M10" s="23">
        <f t="shared" si="4"/>
        <v>1.2</v>
      </c>
      <c r="N10" s="6">
        <f t="shared" si="5"/>
        <v>0</v>
      </c>
      <c r="O10" s="1"/>
      <c r="P10" s="63"/>
      <c r="Q10" s="64"/>
      <c r="R10" s="23">
        <f t="shared" si="6"/>
        <v>1.5</v>
      </c>
      <c r="S10" s="6">
        <f t="shared" si="7"/>
        <v>0</v>
      </c>
    </row>
    <row r="11" spans="1:19" x14ac:dyDescent="0.2">
      <c r="A11" s="63"/>
      <c r="B11" s="64"/>
      <c r="C11" s="23">
        <f t="shared" si="0"/>
        <v>0.5</v>
      </c>
      <c r="D11" s="24">
        <f t="shared" si="1"/>
        <v>0</v>
      </c>
      <c r="E11" s="1"/>
      <c r="F11" s="63"/>
      <c r="G11" s="64"/>
      <c r="H11" s="23">
        <f t="shared" si="2"/>
        <v>0.8</v>
      </c>
      <c r="I11" s="24">
        <f t="shared" si="3"/>
        <v>0</v>
      </c>
      <c r="J11" s="1"/>
      <c r="K11" s="63"/>
      <c r="L11" s="64"/>
      <c r="M11" s="23">
        <f t="shared" si="4"/>
        <v>1.2</v>
      </c>
      <c r="N11" s="6">
        <f t="shared" si="5"/>
        <v>0</v>
      </c>
      <c r="P11" s="63"/>
      <c r="Q11" s="64"/>
      <c r="R11" s="23">
        <f t="shared" si="6"/>
        <v>1.5</v>
      </c>
      <c r="S11" s="6">
        <f t="shared" si="7"/>
        <v>0</v>
      </c>
    </row>
    <row r="12" spans="1:19" x14ac:dyDescent="0.2">
      <c r="A12" s="63"/>
      <c r="B12" s="64"/>
      <c r="C12" s="23">
        <f t="shared" si="0"/>
        <v>0.5</v>
      </c>
      <c r="D12" s="24">
        <f t="shared" si="1"/>
        <v>0</v>
      </c>
      <c r="E12" s="1"/>
      <c r="F12" s="63"/>
      <c r="G12" s="64"/>
      <c r="H12" s="23">
        <f t="shared" si="2"/>
        <v>0.8</v>
      </c>
      <c r="I12" s="24">
        <f t="shared" si="3"/>
        <v>0</v>
      </c>
      <c r="J12" s="1"/>
      <c r="K12" s="63"/>
      <c r="L12" s="64"/>
      <c r="M12" s="23">
        <f t="shared" si="4"/>
        <v>1.2</v>
      </c>
      <c r="N12" s="6">
        <f t="shared" si="5"/>
        <v>0</v>
      </c>
      <c r="P12" s="63"/>
      <c r="Q12" s="64"/>
      <c r="R12" s="23">
        <f t="shared" si="6"/>
        <v>1.5</v>
      </c>
      <c r="S12" s="6">
        <f t="shared" si="7"/>
        <v>0</v>
      </c>
    </row>
    <row r="13" spans="1:19" x14ac:dyDescent="0.2">
      <c r="A13" s="63"/>
      <c r="B13" s="64"/>
      <c r="C13" s="23">
        <f t="shared" si="0"/>
        <v>0.5</v>
      </c>
      <c r="D13" s="24">
        <f t="shared" si="1"/>
        <v>0</v>
      </c>
      <c r="E13" s="1"/>
      <c r="F13" s="63"/>
      <c r="G13" s="64"/>
      <c r="H13" s="23">
        <f t="shared" si="2"/>
        <v>0.8</v>
      </c>
      <c r="I13" s="24">
        <f t="shared" si="3"/>
        <v>0</v>
      </c>
      <c r="J13" s="1"/>
      <c r="K13" s="63"/>
      <c r="L13" s="64"/>
      <c r="M13" s="23">
        <f t="shared" si="4"/>
        <v>1.2</v>
      </c>
      <c r="N13" s="6">
        <f t="shared" si="5"/>
        <v>0</v>
      </c>
      <c r="P13" s="63"/>
      <c r="Q13" s="64"/>
      <c r="R13" s="23">
        <f t="shared" si="6"/>
        <v>1.5</v>
      </c>
      <c r="S13" s="6">
        <f t="shared" si="7"/>
        <v>0</v>
      </c>
    </row>
    <row r="14" spans="1:19" x14ac:dyDescent="0.2">
      <c r="A14" s="63"/>
      <c r="B14" s="64"/>
      <c r="C14" s="23">
        <f t="shared" si="0"/>
        <v>0.5</v>
      </c>
      <c r="D14" s="24">
        <f t="shared" si="1"/>
        <v>0</v>
      </c>
      <c r="E14" s="1"/>
      <c r="F14" s="63"/>
      <c r="G14" s="64"/>
      <c r="H14" s="23">
        <f t="shared" si="2"/>
        <v>0.8</v>
      </c>
      <c r="I14" s="24">
        <f t="shared" si="3"/>
        <v>0</v>
      </c>
      <c r="J14" s="1"/>
      <c r="K14" s="63"/>
      <c r="L14" s="64"/>
      <c r="M14" s="23">
        <f t="shared" si="4"/>
        <v>1.2</v>
      </c>
      <c r="N14" s="6">
        <f t="shared" si="5"/>
        <v>0</v>
      </c>
      <c r="P14" s="63"/>
      <c r="Q14" s="64"/>
      <c r="R14" s="23">
        <f t="shared" si="6"/>
        <v>1.5</v>
      </c>
      <c r="S14" s="6">
        <f t="shared" si="7"/>
        <v>0</v>
      </c>
    </row>
    <row r="15" spans="1:19" x14ac:dyDescent="0.2">
      <c r="A15" s="63"/>
      <c r="B15" s="64"/>
      <c r="C15" s="23">
        <f t="shared" si="0"/>
        <v>0.5</v>
      </c>
      <c r="D15" s="24">
        <f t="shared" si="1"/>
        <v>0</v>
      </c>
      <c r="E15" s="1"/>
      <c r="F15" s="63"/>
      <c r="G15" s="64"/>
      <c r="H15" s="23">
        <f t="shared" si="2"/>
        <v>0.8</v>
      </c>
      <c r="I15" s="24">
        <f t="shared" si="3"/>
        <v>0</v>
      </c>
      <c r="J15" s="1"/>
      <c r="K15" s="63"/>
      <c r="L15" s="64"/>
      <c r="M15" s="23">
        <f t="shared" si="4"/>
        <v>1.2</v>
      </c>
      <c r="N15" s="6">
        <f t="shared" si="5"/>
        <v>0</v>
      </c>
      <c r="P15" s="63"/>
      <c r="Q15" s="64"/>
      <c r="R15" s="23">
        <f t="shared" si="6"/>
        <v>1.5</v>
      </c>
      <c r="S15" s="6">
        <f t="shared" si="7"/>
        <v>0</v>
      </c>
    </row>
    <row r="16" spans="1:19" x14ac:dyDescent="0.2">
      <c r="A16" s="63"/>
      <c r="B16" s="64"/>
      <c r="C16" s="23">
        <f t="shared" si="0"/>
        <v>0.5</v>
      </c>
      <c r="D16" s="24">
        <f t="shared" si="1"/>
        <v>0</v>
      </c>
      <c r="E16" s="1"/>
      <c r="F16" s="63"/>
      <c r="G16" s="64"/>
      <c r="H16" s="23">
        <f t="shared" si="2"/>
        <v>0.8</v>
      </c>
      <c r="I16" s="24">
        <f t="shared" si="3"/>
        <v>0</v>
      </c>
      <c r="J16" s="1"/>
      <c r="K16" s="63"/>
      <c r="L16" s="64"/>
      <c r="M16" s="23">
        <f t="shared" si="4"/>
        <v>1.2</v>
      </c>
      <c r="N16" s="6">
        <f t="shared" si="5"/>
        <v>0</v>
      </c>
      <c r="P16" s="63"/>
      <c r="Q16" s="64"/>
      <c r="R16" s="23">
        <f t="shared" si="6"/>
        <v>1.5</v>
      </c>
      <c r="S16" s="6">
        <f t="shared" si="7"/>
        <v>0</v>
      </c>
    </row>
    <row r="17" spans="1:19" x14ac:dyDescent="0.2">
      <c r="A17" s="63"/>
      <c r="B17" s="64"/>
      <c r="C17" s="23">
        <f t="shared" si="0"/>
        <v>0.5</v>
      </c>
      <c r="D17" s="24">
        <f t="shared" si="1"/>
        <v>0</v>
      </c>
      <c r="E17" s="1"/>
      <c r="F17" s="63"/>
      <c r="G17" s="64"/>
      <c r="H17" s="23">
        <f t="shared" si="2"/>
        <v>0.8</v>
      </c>
      <c r="I17" s="24">
        <f t="shared" si="3"/>
        <v>0</v>
      </c>
      <c r="J17" s="1"/>
      <c r="K17" s="63"/>
      <c r="L17" s="64"/>
      <c r="M17" s="23">
        <f t="shared" si="4"/>
        <v>1.2</v>
      </c>
      <c r="N17" s="6">
        <f t="shared" si="5"/>
        <v>0</v>
      </c>
      <c r="P17" s="63"/>
      <c r="Q17" s="64"/>
      <c r="R17" s="23">
        <f t="shared" si="6"/>
        <v>1.5</v>
      </c>
      <c r="S17" s="6">
        <f t="shared" si="7"/>
        <v>0</v>
      </c>
    </row>
    <row r="18" spans="1:19" x14ac:dyDescent="0.2">
      <c r="A18" s="65"/>
      <c r="B18" s="66"/>
      <c r="C18" s="32">
        <f t="shared" si="0"/>
        <v>0.5</v>
      </c>
      <c r="D18" s="24">
        <f t="shared" si="1"/>
        <v>0</v>
      </c>
      <c r="E18" s="1"/>
      <c r="F18" s="65"/>
      <c r="G18" s="66"/>
      <c r="H18" s="32">
        <f t="shared" si="2"/>
        <v>0.8</v>
      </c>
      <c r="I18" s="24">
        <f t="shared" si="3"/>
        <v>0</v>
      </c>
      <c r="J18" s="1"/>
      <c r="K18" s="65"/>
      <c r="L18" s="66"/>
      <c r="M18" s="32">
        <f t="shared" si="4"/>
        <v>1.2</v>
      </c>
      <c r="N18" s="6">
        <f t="shared" si="5"/>
        <v>0</v>
      </c>
      <c r="P18" s="65"/>
      <c r="Q18" s="66"/>
      <c r="R18" s="32">
        <f t="shared" si="6"/>
        <v>1.5</v>
      </c>
      <c r="S18" s="6">
        <f t="shared" si="7"/>
        <v>0</v>
      </c>
    </row>
    <row r="19" spans="1:19" x14ac:dyDescent="0.2">
      <c r="A19" s="14" t="s">
        <v>0</v>
      </c>
      <c r="B19" s="15">
        <f>SUM(B4:B18)</f>
        <v>0</v>
      </c>
      <c r="C19" s="15"/>
      <c r="D19" s="16">
        <f>SUM(D4:D18)</f>
        <v>0</v>
      </c>
      <c r="F19" s="14" t="s">
        <v>0</v>
      </c>
      <c r="G19" s="15">
        <f>SUM(G4:G18)</f>
        <v>0</v>
      </c>
      <c r="H19" s="15"/>
      <c r="I19" s="16">
        <f>SUM(I4:I18)</f>
        <v>0</v>
      </c>
      <c r="K19" s="14" t="s">
        <v>0</v>
      </c>
      <c r="L19" s="15">
        <f>SUM(L4:L18)</f>
        <v>0</v>
      </c>
      <c r="M19" s="15"/>
      <c r="N19" s="16">
        <f>SUM(N4:N18)</f>
        <v>0</v>
      </c>
      <c r="P19" s="14" t="s">
        <v>0</v>
      </c>
      <c r="Q19" s="15">
        <f>SUM(Q4:Q18)</f>
        <v>0</v>
      </c>
      <c r="R19" s="15"/>
      <c r="S19" s="16">
        <f>SUM(S4:S18)</f>
        <v>0</v>
      </c>
    </row>
    <row r="21" spans="1:19" ht="29.5" customHeight="1" x14ac:dyDescent="0.2">
      <c r="L21" s="17" t="s">
        <v>33</v>
      </c>
      <c r="M21" s="2">
        <f>SUM(B19+G19+L19+Q19)</f>
        <v>0</v>
      </c>
    </row>
    <row r="22" spans="1:19" ht="14.5" customHeight="1" x14ac:dyDescent="0.2">
      <c r="A22" s="80" t="s">
        <v>1</v>
      </c>
      <c r="B22" s="82"/>
      <c r="C22" s="4"/>
      <c r="D22" s="80" t="s">
        <v>22</v>
      </c>
      <c r="E22" s="82"/>
      <c r="G22" s="83" t="s">
        <v>34</v>
      </c>
      <c r="H22" s="84"/>
      <c r="I22" s="84"/>
      <c r="J22" s="85"/>
      <c r="K22" s="47"/>
      <c r="L22" s="13" t="s">
        <v>18</v>
      </c>
      <c r="M22" s="18">
        <f>((D19+I19+N19+S19)/4)/120</f>
        <v>0</v>
      </c>
    </row>
    <row r="23" spans="1:19" ht="14.5" customHeight="1" x14ac:dyDescent="0.2">
      <c r="A23" s="5" t="s">
        <v>2</v>
      </c>
      <c r="B23" s="6">
        <v>9</v>
      </c>
      <c r="D23" s="5">
        <v>100</v>
      </c>
      <c r="E23" s="6">
        <v>0.5</v>
      </c>
      <c r="G23" s="86"/>
      <c r="H23" s="87"/>
      <c r="I23" s="87"/>
      <c r="J23" s="88"/>
      <c r="K23" s="47"/>
      <c r="L23" s="12"/>
      <c r="M23" s="1"/>
    </row>
    <row r="24" spans="1:19" x14ac:dyDescent="0.2">
      <c r="A24" s="5" t="s">
        <v>3</v>
      </c>
      <c r="B24" s="6">
        <v>8</v>
      </c>
      <c r="D24" s="5">
        <v>200</v>
      </c>
      <c r="E24" s="6">
        <v>0.8</v>
      </c>
      <c r="G24" s="86"/>
      <c r="H24" s="87"/>
      <c r="I24" s="87"/>
      <c r="J24" s="88"/>
      <c r="K24" s="47"/>
      <c r="L24" s="12"/>
      <c r="M24" s="11"/>
    </row>
    <row r="25" spans="1:19" x14ac:dyDescent="0.2">
      <c r="A25" s="5" t="s">
        <v>4</v>
      </c>
      <c r="B25" s="6">
        <v>7</v>
      </c>
      <c r="D25" s="5">
        <v>300</v>
      </c>
      <c r="E25" s="6">
        <v>1.2</v>
      </c>
      <c r="G25" s="86"/>
      <c r="H25" s="87"/>
      <c r="I25" s="87"/>
      <c r="J25" s="88"/>
      <c r="K25" s="47"/>
      <c r="L25" s="11"/>
      <c r="M25" s="11"/>
    </row>
    <row r="26" spans="1:19" x14ac:dyDescent="0.2">
      <c r="A26" s="5" t="s">
        <v>5</v>
      </c>
      <c r="B26" s="6">
        <v>6</v>
      </c>
      <c r="D26" s="5">
        <v>400</v>
      </c>
      <c r="E26" s="6">
        <v>1.5</v>
      </c>
      <c r="G26" s="86"/>
      <c r="H26" s="87"/>
      <c r="I26" s="87"/>
      <c r="J26" s="88"/>
      <c r="K26" s="48"/>
    </row>
    <row r="27" spans="1:19" ht="14.5" customHeight="1" x14ac:dyDescent="0.2">
      <c r="A27" s="5" t="s">
        <v>6</v>
      </c>
      <c r="B27" s="6">
        <v>5</v>
      </c>
      <c r="D27" s="9" t="s">
        <v>11</v>
      </c>
      <c r="E27" s="10">
        <f>SUM(E23:E26)</f>
        <v>4</v>
      </c>
      <c r="G27" s="86"/>
      <c r="H27" s="87"/>
      <c r="I27" s="87"/>
      <c r="J27" s="88"/>
      <c r="K27" s="48"/>
    </row>
    <row r="28" spans="1:19" x14ac:dyDescent="0.2">
      <c r="A28" s="5" t="s">
        <v>7</v>
      </c>
      <c r="B28" s="6">
        <v>4</v>
      </c>
      <c r="G28" s="86"/>
      <c r="H28" s="87"/>
      <c r="I28" s="87"/>
      <c r="J28" s="88"/>
      <c r="K28" s="48"/>
    </row>
    <row r="29" spans="1:19" ht="14.5" customHeight="1" x14ac:dyDescent="0.2">
      <c r="A29" s="5" t="s">
        <v>8</v>
      </c>
      <c r="B29" s="6">
        <v>3</v>
      </c>
      <c r="G29" s="89"/>
      <c r="H29" s="90"/>
      <c r="I29" s="90"/>
      <c r="J29" s="91"/>
      <c r="K29" s="48"/>
    </row>
    <row r="30" spans="1:19" x14ac:dyDescent="0.2">
      <c r="A30" s="5" t="s">
        <v>9</v>
      </c>
      <c r="B30" s="6">
        <v>2</v>
      </c>
      <c r="G30" s="48"/>
      <c r="H30" s="48"/>
      <c r="I30" s="48"/>
      <c r="J30" s="48"/>
      <c r="K30" s="48"/>
    </row>
    <row r="31" spans="1:19" x14ac:dyDescent="0.2">
      <c r="A31" s="7" t="s">
        <v>10</v>
      </c>
      <c r="B31" s="8">
        <v>1</v>
      </c>
      <c r="G31" s="48"/>
      <c r="H31" s="48"/>
      <c r="I31" s="48"/>
      <c r="J31" s="48"/>
      <c r="K31" s="48"/>
    </row>
    <row r="32" spans="1:19" x14ac:dyDescent="0.2">
      <c r="G32" s="48"/>
      <c r="H32" s="48"/>
      <c r="I32" s="48"/>
      <c r="J32" s="48"/>
      <c r="K32" s="48"/>
    </row>
    <row r="33" spans="7:11" x14ac:dyDescent="0.2">
      <c r="G33" s="48"/>
      <c r="H33" s="48"/>
      <c r="I33" s="48"/>
      <c r="J33" s="48"/>
      <c r="K33" s="48"/>
    </row>
  </sheetData>
  <mergeCells count="7">
    <mergeCell ref="A1:D1"/>
    <mergeCell ref="F1:I1"/>
    <mergeCell ref="K1:N1"/>
    <mergeCell ref="P1:S1"/>
    <mergeCell ref="A22:B22"/>
    <mergeCell ref="D22:E22"/>
    <mergeCell ref="G22:J2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7"/>
  <sheetViews>
    <sheetView zoomScale="85" zoomScaleNormal="85" workbookViewId="0">
      <selection activeCell="Q30" sqref="Q30"/>
    </sheetView>
  </sheetViews>
  <sheetFormatPr baseColWidth="10" defaultColWidth="8.83203125" defaultRowHeight="15" x14ac:dyDescent="0.2"/>
  <cols>
    <col min="1" max="1" width="11.83203125" bestFit="1" customWidth="1"/>
    <col min="2" max="2" width="18.1640625" bestFit="1" customWidth="1"/>
    <col min="3" max="3" width="10.5" bestFit="1" customWidth="1"/>
    <col min="4" max="4" width="11.6640625" bestFit="1" customWidth="1"/>
    <col min="5" max="5" width="9.83203125" customWidth="1"/>
    <col min="6" max="6" width="11.83203125" bestFit="1" customWidth="1"/>
    <col min="7" max="7" width="18.1640625" bestFit="1" customWidth="1"/>
    <col min="8" max="8" width="10.5" bestFit="1" customWidth="1"/>
    <col min="9" max="9" width="11.6640625" bestFit="1" customWidth="1"/>
    <col min="11" max="11" width="11.83203125" bestFit="1" customWidth="1"/>
    <col min="12" max="12" width="21" customWidth="1"/>
    <col min="13" max="13" width="10.5" bestFit="1" customWidth="1"/>
    <col min="14" max="14" width="11.6640625" bestFit="1" customWidth="1"/>
    <col min="16" max="16" width="11.83203125" customWidth="1"/>
    <col min="17" max="17" width="18.1640625" bestFit="1" customWidth="1"/>
    <col min="18" max="18" width="10.5" bestFit="1" customWidth="1"/>
    <col min="19" max="19" width="11.6640625" bestFit="1" customWidth="1"/>
    <col min="21" max="21" width="11.83203125" bestFit="1" customWidth="1"/>
    <col min="22" max="22" width="18.1640625" bestFit="1" customWidth="1"/>
    <col min="23" max="23" width="10.5" bestFit="1" customWidth="1"/>
    <col min="24" max="24" width="11.6640625" bestFit="1" customWidth="1"/>
  </cols>
  <sheetData>
    <row r="1" spans="1:24" x14ac:dyDescent="0.2">
      <c r="A1" s="80" t="s">
        <v>12</v>
      </c>
      <c r="B1" s="81"/>
      <c r="C1" s="81"/>
      <c r="D1" s="82"/>
      <c r="F1" s="80" t="s">
        <v>13</v>
      </c>
      <c r="G1" s="81"/>
      <c r="H1" s="81"/>
      <c r="I1" s="82"/>
      <c r="K1" s="80" t="s">
        <v>19</v>
      </c>
      <c r="L1" s="81"/>
      <c r="M1" s="81"/>
      <c r="N1" s="82"/>
      <c r="P1" s="80" t="s">
        <v>20</v>
      </c>
      <c r="Q1" s="81"/>
      <c r="R1" s="81"/>
      <c r="S1" s="82"/>
      <c r="U1" s="80" t="s">
        <v>23</v>
      </c>
      <c r="V1" s="81"/>
      <c r="W1" s="81"/>
      <c r="X1" s="82"/>
    </row>
    <row r="2" spans="1:24" s="3" customFormat="1" x14ac:dyDescent="0.2">
      <c r="A2" s="34" t="s">
        <v>14</v>
      </c>
      <c r="B2" s="35" t="s">
        <v>15</v>
      </c>
      <c r="C2" s="35" t="s">
        <v>16</v>
      </c>
      <c r="D2" s="36" t="s">
        <v>29</v>
      </c>
      <c r="F2" s="34" t="s">
        <v>14</v>
      </c>
      <c r="G2" s="35" t="s">
        <v>15</v>
      </c>
      <c r="H2" s="35" t="s">
        <v>16</v>
      </c>
      <c r="I2" s="36" t="s">
        <v>29</v>
      </c>
      <c r="K2" s="34" t="s">
        <v>14</v>
      </c>
      <c r="L2" s="35" t="s">
        <v>15</v>
      </c>
      <c r="M2" s="35" t="s">
        <v>16</v>
      </c>
      <c r="N2" s="36" t="s">
        <v>29</v>
      </c>
      <c r="P2" s="34" t="s">
        <v>14</v>
      </c>
      <c r="Q2" s="35" t="s">
        <v>15</v>
      </c>
      <c r="R2" s="35" t="s">
        <v>16</v>
      </c>
      <c r="S2" s="36" t="s">
        <v>29</v>
      </c>
      <c r="U2" s="34" t="s">
        <v>14</v>
      </c>
      <c r="V2" s="35" t="s">
        <v>15</v>
      </c>
      <c r="W2" s="35" t="s">
        <v>16</v>
      </c>
      <c r="X2" s="36" t="s">
        <v>29</v>
      </c>
    </row>
    <row r="3" spans="1:24" x14ac:dyDescent="0.2">
      <c r="A3" s="22">
        <v>9</v>
      </c>
      <c r="B3" s="23">
        <v>18</v>
      </c>
      <c r="C3" s="23">
        <f>$E$22</f>
        <v>0.5</v>
      </c>
      <c r="D3" s="24">
        <f>A3*B3*C3</f>
        <v>81</v>
      </c>
      <c r="E3" s="1"/>
      <c r="F3" s="22">
        <v>9</v>
      </c>
      <c r="G3" s="23">
        <v>18</v>
      </c>
      <c r="H3" s="23">
        <f>$E$23</f>
        <v>0.75</v>
      </c>
      <c r="I3" s="24">
        <f>F3*G3*H3</f>
        <v>121.5</v>
      </c>
      <c r="J3" s="1"/>
      <c r="K3" s="22">
        <v>9</v>
      </c>
      <c r="L3" s="23">
        <v>18</v>
      </c>
      <c r="M3" s="23">
        <f>$E$24</f>
        <v>1</v>
      </c>
      <c r="N3" s="6">
        <f>K3*L3*M3</f>
        <v>162</v>
      </c>
      <c r="P3" s="22">
        <v>9</v>
      </c>
      <c r="Q3" s="23">
        <v>30</v>
      </c>
      <c r="R3" s="23">
        <f>$E$25</f>
        <v>1.25</v>
      </c>
      <c r="S3" s="6">
        <f>P3*Q3*R3</f>
        <v>337.5</v>
      </c>
      <c r="U3" s="22">
        <v>9</v>
      </c>
      <c r="V3" s="23">
        <v>30</v>
      </c>
      <c r="W3" s="23">
        <f>$E$26</f>
        <v>1.5</v>
      </c>
      <c r="X3" s="6">
        <f>U3*V3*W3</f>
        <v>405</v>
      </c>
    </row>
    <row r="4" spans="1:24" x14ac:dyDescent="0.2">
      <c r="A4" s="22">
        <v>9</v>
      </c>
      <c r="B4" s="23">
        <v>18</v>
      </c>
      <c r="C4" s="23">
        <f t="shared" ref="C4:C17" si="0">$E$22</f>
        <v>0.5</v>
      </c>
      <c r="D4" s="24">
        <f t="shared" ref="D4:D17" si="1">A4*B4*C4</f>
        <v>81</v>
      </c>
      <c r="E4" s="1"/>
      <c r="F4" s="22">
        <v>9</v>
      </c>
      <c r="G4" s="23">
        <v>18</v>
      </c>
      <c r="H4" s="23">
        <f t="shared" ref="H4:H17" si="2">$E$23</f>
        <v>0.75</v>
      </c>
      <c r="I4" s="24">
        <f t="shared" ref="I4:I17" si="3">F4*G4*H4</f>
        <v>121.5</v>
      </c>
      <c r="J4" s="1"/>
      <c r="K4" s="22">
        <v>9</v>
      </c>
      <c r="L4" s="23">
        <v>18</v>
      </c>
      <c r="M4" s="23">
        <f t="shared" ref="M4:M17" si="4">$E$24</f>
        <v>1</v>
      </c>
      <c r="N4" s="6">
        <f t="shared" ref="N4:N17" si="5">K4*L4*M4</f>
        <v>162</v>
      </c>
      <c r="P4" s="22">
        <v>9</v>
      </c>
      <c r="Q4" s="23">
        <v>30</v>
      </c>
      <c r="R4" s="23">
        <f t="shared" ref="R4:R17" si="6">$E$25</f>
        <v>1.25</v>
      </c>
      <c r="S4" s="6">
        <f t="shared" ref="S4:S17" si="7">P4*Q4*R4</f>
        <v>337.5</v>
      </c>
      <c r="U4" s="22">
        <v>8</v>
      </c>
      <c r="V4" s="23">
        <v>30</v>
      </c>
      <c r="W4" s="23">
        <f t="shared" ref="W4:W17" si="8">$E$26</f>
        <v>1.5</v>
      </c>
      <c r="X4" s="6">
        <f t="shared" ref="X4:X5" si="9">U4*V4*W4</f>
        <v>360</v>
      </c>
    </row>
    <row r="5" spans="1:24" x14ac:dyDescent="0.2">
      <c r="A5" s="22">
        <v>9</v>
      </c>
      <c r="B5" s="23">
        <v>18</v>
      </c>
      <c r="C5" s="23">
        <f t="shared" si="0"/>
        <v>0.5</v>
      </c>
      <c r="D5" s="24">
        <f t="shared" si="1"/>
        <v>81</v>
      </c>
      <c r="E5" s="1"/>
      <c r="F5" s="22">
        <v>8</v>
      </c>
      <c r="G5" s="23">
        <v>18</v>
      </c>
      <c r="H5" s="23">
        <f t="shared" si="2"/>
        <v>0.75</v>
      </c>
      <c r="I5" s="24">
        <f t="shared" si="3"/>
        <v>108</v>
      </c>
      <c r="J5" s="1"/>
      <c r="K5" s="22">
        <v>9</v>
      </c>
      <c r="L5" s="23">
        <v>18</v>
      </c>
      <c r="M5" s="23">
        <f t="shared" si="4"/>
        <v>1</v>
      </c>
      <c r="N5" s="6">
        <f t="shared" si="5"/>
        <v>162</v>
      </c>
      <c r="P5" s="22">
        <v>9</v>
      </c>
      <c r="Q5" s="23">
        <v>30</v>
      </c>
      <c r="R5" s="23">
        <f t="shared" si="6"/>
        <v>1.25</v>
      </c>
      <c r="S5" s="6">
        <f t="shared" si="7"/>
        <v>337.5</v>
      </c>
      <c r="U5" s="22">
        <v>9</v>
      </c>
      <c r="V5" s="23">
        <v>30</v>
      </c>
      <c r="W5" s="23">
        <f t="shared" si="8"/>
        <v>1.5</v>
      </c>
      <c r="X5" s="6">
        <f t="shared" si="9"/>
        <v>405</v>
      </c>
    </row>
    <row r="6" spans="1:24" x14ac:dyDescent="0.2">
      <c r="A6" s="22">
        <v>8</v>
      </c>
      <c r="B6" s="23">
        <v>18</v>
      </c>
      <c r="C6" s="23">
        <f t="shared" si="0"/>
        <v>0.5</v>
      </c>
      <c r="D6" s="24">
        <f t="shared" si="1"/>
        <v>72</v>
      </c>
      <c r="E6" s="1"/>
      <c r="F6" s="22">
        <v>8</v>
      </c>
      <c r="G6" s="23">
        <v>18</v>
      </c>
      <c r="H6" s="23">
        <f t="shared" si="2"/>
        <v>0.75</v>
      </c>
      <c r="I6" s="24">
        <f t="shared" si="3"/>
        <v>108</v>
      </c>
      <c r="J6" s="1"/>
      <c r="K6" s="22">
        <v>8</v>
      </c>
      <c r="L6" s="23">
        <v>18</v>
      </c>
      <c r="M6" s="23">
        <f t="shared" si="4"/>
        <v>1</v>
      </c>
      <c r="N6" s="6">
        <f t="shared" si="5"/>
        <v>144</v>
      </c>
      <c r="P6" s="60" t="s">
        <v>21</v>
      </c>
      <c r="Q6" s="55">
        <v>30</v>
      </c>
      <c r="R6" s="55">
        <f t="shared" si="6"/>
        <v>1.25</v>
      </c>
      <c r="S6" s="56">
        <v>0</v>
      </c>
      <c r="U6" s="50">
        <v>8</v>
      </c>
      <c r="V6" s="23">
        <v>30</v>
      </c>
      <c r="W6" s="23">
        <f t="shared" si="8"/>
        <v>1.5</v>
      </c>
      <c r="X6" s="24">
        <v>0</v>
      </c>
    </row>
    <row r="7" spans="1:24" x14ac:dyDescent="0.2">
      <c r="A7" s="22">
        <v>8</v>
      </c>
      <c r="B7" s="23">
        <v>18</v>
      </c>
      <c r="C7" s="23">
        <f t="shared" si="0"/>
        <v>0.5</v>
      </c>
      <c r="D7" s="24">
        <f t="shared" si="1"/>
        <v>72</v>
      </c>
      <c r="E7" s="1"/>
      <c r="F7" s="22">
        <v>7</v>
      </c>
      <c r="G7" s="23">
        <v>18</v>
      </c>
      <c r="H7" s="23">
        <f t="shared" si="2"/>
        <v>0.75</v>
      </c>
      <c r="I7" s="24">
        <f t="shared" si="3"/>
        <v>94.5</v>
      </c>
      <c r="J7" s="1"/>
      <c r="K7" s="22">
        <v>8</v>
      </c>
      <c r="L7" s="23">
        <v>18</v>
      </c>
      <c r="M7" s="23">
        <f t="shared" si="4"/>
        <v>1</v>
      </c>
      <c r="N7" s="6">
        <f t="shared" si="5"/>
        <v>144</v>
      </c>
      <c r="P7" s="22"/>
      <c r="Q7" s="23"/>
      <c r="R7" s="23">
        <f t="shared" si="6"/>
        <v>1.25</v>
      </c>
      <c r="S7" s="6">
        <f t="shared" si="7"/>
        <v>0</v>
      </c>
      <c r="U7" s="22"/>
      <c r="V7" s="23"/>
      <c r="W7" s="23">
        <f t="shared" si="8"/>
        <v>1.5</v>
      </c>
      <c r="X7" s="6">
        <f t="shared" ref="X7:X17" si="10">U7*V7*W7</f>
        <v>0</v>
      </c>
    </row>
    <row r="8" spans="1:24" x14ac:dyDescent="0.2">
      <c r="A8" s="25">
        <v>8</v>
      </c>
      <c r="B8" s="26">
        <v>6</v>
      </c>
      <c r="C8" s="26">
        <f t="shared" si="0"/>
        <v>0.5</v>
      </c>
      <c r="D8" s="27">
        <f t="shared" si="1"/>
        <v>24</v>
      </c>
      <c r="E8" s="1"/>
      <c r="F8" s="22">
        <v>7</v>
      </c>
      <c r="G8" s="23">
        <v>18</v>
      </c>
      <c r="H8" s="23">
        <f t="shared" si="2"/>
        <v>0.75</v>
      </c>
      <c r="I8" s="24">
        <f t="shared" si="3"/>
        <v>94.5</v>
      </c>
      <c r="J8" s="1"/>
      <c r="K8" s="22">
        <v>8</v>
      </c>
      <c r="L8" s="23">
        <v>18</v>
      </c>
      <c r="M8" s="23">
        <f t="shared" si="4"/>
        <v>1</v>
      </c>
      <c r="N8" s="6">
        <f t="shared" si="5"/>
        <v>144</v>
      </c>
      <c r="P8" s="22"/>
      <c r="Q8" s="23"/>
      <c r="R8" s="23">
        <f t="shared" si="6"/>
        <v>1.25</v>
      </c>
      <c r="S8" s="6">
        <f t="shared" si="7"/>
        <v>0</v>
      </c>
      <c r="U8" s="22"/>
      <c r="V8" s="23"/>
      <c r="W8" s="23">
        <f t="shared" si="8"/>
        <v>1.5</v>
      </c>
      <c r="X8" s="6">
        <f t="shared" si="10"/>
        <v>0</v>
      </c>
    </row>
    <row r="9" spans="1:24" ht="14.5" customHeight="1" x14ac:dyDescent="0.2">
      <c r="A9" s="54">
        <v>7</v>
      </c>
      <c r="B9" s="55">
        <v>0</v>
      </c>
      <c r="C9" s="55">
        <f t="shared" si="0"/>
        <v>0.5</v>
      </c>
      <c r="D9" s="56">
        <f t="shared" si="1"/>
        <v>0</v>
      </c>
      <c r="E9" s="1"/>
      <c r="F9" s="22">
        <v>7</v>
      </c>
      <c r="G9" s="23">
        <v>18</v>
      </c>
      <c r="H9" s="23">
        <f t="shared" si="2"/>
        <v>0.75</v>
      </c>
      <c r="I9" s="24">
        <f t="shared" si="3"/>
        <v>94.5</v>
      </c>
      <c r="J9" s="1"/>
      <c r="K9" s="25">
        <v>7</v>
      </c>
      <c r="L9" s="26">
        <v>12</v>
      </c>
      <c r="M9" s="26">
        <f t="shared" si="4"/>
        <v>1</v>
      </c>
      <c r="N9" s="27">
        <f t="shared" si="5"/>
        <v>84</v>
      </c>
      <c r="P9" s="22"/>
      <c r="Q9" s="23"/>
      <c r="R9" s="23">
        <f t="shared" si="6"/>
        <v>1.25</v>
      </c>
      <c r="S9" s="24">
        <f t="shared" si="7"/>
        <v>0</v>
      </c>
      <c r="U9" s="22"/>
      <c r="V9" s="23"/>
      <c r="W9" s="23">
        <f t="shared" si="8"/>
        <v>1.5</v>
      </c>
      <c r="X9" s="24">
        <f t="shared" si="10"/>
        <v>0</v>
      </c>
    </row>
    <row r="10" spans="1:24" x14ac:dyDescent="0.2">
      <c r="A10" s="54">
        <v>7</v>
      </c>
      <c r="B10" s="55">
        <v>0</v>
      </c>
      <c r="C10" s="55">
        <f t="shared" si="0"/>
        <v>0.5</v>
      </c>
      <c r="D10" s="56">
        <f t="shared" si="1"/>
        <v>0</v>
      </c>
      <c r="E10" s="1"/>
      <c r="F10" s="22">
        <v>6</v>
      </c>
      <c r="G10" s="23">
        <v>18</v>
      </c>
      <c r="H10" s="23">
        <f t="shared" si="2"/>
        <v>0.75</v>
      </c>
      <c r="I10" s="24">
        <f t="shared" si="3"/>
        <v>81</v>
      </c>
      <c r="J10" s="1"/>
      <c r="K10" s="28">
        <v>7</v>
      </c>
      <c r="L10" s="29">
        <v>0</v>
      </c>
      <c r="M10" s="29">
        <f t="shared" si="4"/>
        <v>1</v>
      </c>
      <c r="N10" s="30">
        <f t="shared" si="5"/>
        <v>0</v>
      </c>
      <c r="P10" s="22"/>
      <c r="Q10" s="23"/>
      <c r="R10" s="23">
        <f t="shared" si="6"/>
        <v>1.25</v>
      </c>
      <c r="S10" s="24">
        <f t="shared" si="7"/>
        <v>0</v>
      </c>
      <c r="U10" s="22"/>
      <c r="V10" s="23"/>
      <c r="W10" s="23">
        <f t="shared" si="8"/>
        <v>1.5</v>
      </c>
      <c r="X10" s="24">
        <f t="shared" si="10"/>
        <v>0</v>
      </c>
    </row>
    <row r="11" spans="1:24" x14ac:dyDescent="0.2">
      <c r="A11" s="54">
        <v>6</v>
      </c>
      <c r="B11" s="55">
        <v>0</v>
      </c>
      <c r="C11" s="55">
        <f t="shared" si="0"/>
        <v>0.5</v>
      </c>
      <c r="D11" s="56">
        <f t="shared" si="1"/>
        <v>0</v>
      </c>
      <c r="E11" s="1"/>
      <c r="F11" s="22"/>
      <c r="G11" s="23"/>
      <c r="H11" s="23">
        <f t="shared" si="2"/>
        <v>0.75</v>
      </c>
      <c r="I11" s="24">
        <f t="shared" si="3"/>
        <v>0</v>
      </c>
      <c r="J11" s="1"/>
      <c r="K11" s="22"/>
      <c r="L11" s="23"/>
      <c r="M11" s="23">
        <f t="shared" si="4"/>
        <v>1</v>
      </c>
      <c r="N11" s="6">
        <f t="shared" si="5"/>
        <v>0</v>
      </c>
      <c r="P11" s="22"/>
      <c r="Q11" s="23"/>
      <c r="R11" s="23">
        <f t="shared" si="6"/>
        <v>1.25</v>
      </c>
      <c r="S11" s="6">
        <f t="shared" si="7"/>
        <v>0</v>
      </c>
      <c r="U11" s="22"/>
      <c r="V11" s="23"/>
      <c r="W11" s="23">
        <f t="shared" si="8"/>
        <v>1.5</v>
      </c>
      <c r="X11" s="6">
        <f t="shared" si="10"/>
        <v>0</v>
      </c>
    </row>
    <row r="12" spans="1:24" x14ac:dyDescent="0.2">
      <c r="A12" s="22"/>
      <c r="B12" s="23"/>
      <c r="C12" s="23">
        <f t="shared" si="0"/>
        <v>0.5</v>
      </c>
      <c r="D12" s="24">
        <f t="shared" si="1"/>
        <v>0</v>
      </c>
      <c r="E12" s="1"/>
      <c r="F12" s="22"/>
      <c r="G12" s="23"/>
      <c r="H12" s="23">
        <f t="shared" si="2"/>
        <v>0.75</v>
      </c>
      <c r="I12" s="24">
        <f t="shared" si="3"/>
        <v>0</v>
      </c>
      <c r="J12" s="1"/>
      <c r="K12" s="22"/>
      <c r="L12" s="23"/>
      <c r="M12" s="23">
        <f t="shared" si="4"/>
        <v>1</v>
      </c>
      <c r="N12" s="6">
        <f t="shared" si="5"/>
        <v>0</v>
      </c>
      <c r="P12" s="22"/>
      <c r="Q12" s="23"/>
      <c r="R12" s="23">
        <f t="shared" si="6"/>
        <v>1.25</v>
      </c>
      <c r="S12" s="6">
        <f t="shared" si="7"/>
        <v>0</v>
      </c>
      <c r="U12" s="22"/>
      <c r="V12" s="23"/>
      <c r="W12" s="23">
        <f t="shared" si="8"/>
        <v>1.5</v>
      </c>
      <c r="X12" s="6">
        <f t="shared" si="10"/>
        <v>0</v>
      </c>
    </row>
    <row r="13" spans="1:24" x14ac:dyDescent="0.2">
      <c r="A13" s="22"/>
      <c r="B13" s="23"/>
      <c r="C13" s="23">
        <f t="shared" si="0"/>
        <v>0.5</v>
      </c>
      <c r="D13" s="24">
        <f t="shared" si="1"/>
        <v>0</v>
      </c>
      <c r="E13" s="1"/>
      <c r="F13" s="22"/>
      <c r="G13" s="23"/>
      <c r="H13" s="23">
        <f t="shared" si="2"/>
        <v>0.75</v>
      </c>
      <c r="I13" s="24">
        <f t="shared" si="3"/>
        <v>0</v>
      </c>
      <c r="J13" s="1"/>
      <c r="K13" s="22"/>
      <c r="L13" s="23"/>
      <c r="M13" s="23">
        <f t="shared" si="4"/>
        <v>1</v>
      </c>
      <c r="N13" s="6">
        <f t="shared" si="5"/>
        <v>0</v>
      </c>
      <c r="P13" s="22"/>
      <c r="Q13" s="23"/>
      <c r="R13" s="23">
        <f t="shared" si="6"/>
        <v>1.25</v>
      </c>
      <c r="S13" s="6">
        <f t="shared" si="7"/>
        <v>0</v>
      </c>
      <c r="U13" s="22"/>
      <c r="V13" s="23"/>
      <c r="W13" s="23">
        <f t="shared" si="8"/>
        <v>1.5</v>
      </c>
      <c r="X13" s="6">
        <f t="shared" si="10"/>
        <v>0</v>
      </c>
    </row>
    <row r="14" spans="1:24" x14ac:dyDescent="0.2">
      <c r="A14" s="22"/>
      <c r="B14" s="23"/>
      <c r="C14" s="23">
        <f t="shared" si="0"/>
        <v>0.5</v>
      </c>
      <c r="D14" s="24">
        <f t="shared" si="1"/>
        <v>0</v>
      </c>
      <c r="E14" s="1"/>
      <c r="F14" s="22"/>
      <c r="G14" s="23"/>
      <c r="H14" s="23">
        <f t="shared" si="2"/>
        <v>0.75</v>
      </c>
      <c r="I14" s="24">
        <f t="shared" si="3"/>
        <v>0</v>
      </c>
      <c r="J14" s="1"/>
      <c r="K14" s="22"/>
      <c r="L14" s="23"/>
      <c r="M14" s="23">
        <f t="shared" si="4"/>
        <v>1</v>
      </c>
      <c r="N14" s="6">
        <f t="shared" si="5"/>
        <v>0</v>
      </c>
      <c r="P14" s="22"/>
      <c r="Q14" s="23"/>
      <c r="R14" s="23">
        <f t="shared" si="6"/>
        <v>1.25</v>
      </c>
      <c r="S14" s="6">
        <f t="shared" si="7"/>
        <v>0</v>
      </c>
      <c r="U14" s="22"/>
      <c r="V14" s="23"/>
      <c r="W14" s="23">
        <f t="shared" si="8"/>
        <v>1.5</v>
      </c>
      <c r="X14" s="6">
        <f t="shared" si="10"/>
        <v>0</v>
      </c>
    </row>
    <row r="15" spans="1:24" x14ac:dyDescent="0.2">
      <c r="A15" s="22"/>
      <c r="B15" s="23"/>
      <c r="C15" s="23">
        <f t="shared" si="0"/>
        <v>0.5</v>
      </c>
      <c r="D15" s="24">
        <f t="shared" si="1"/>
        <v>0</v>
      </c>
      <c r="E15" s="1"/>
      <c r="F15" s="22"/>
      <c r="G15" s="23"/>
      <c r="H15" s="23">
        <f t="shared" si="2"/>
        <v>0.75</v>
      </c>
      <c r="I15" s="24">
        <f t="shared" si="3"/>
        <v>0</v>
      </c>
      <c r="J15" s="1"/>
      <c r="K15" s="22"/>
      <c r="L15" s="23"/>
      <c r="M15" s="23">
        <f t="shared" si="4"/>
        <v>1</v>
      </c>
      <c r="N15" s="6">
        <f t="shared" si="5"/>
        <v>0</v>
      </c>
      <c r="P15" s="22"/>
      <c r="Q15" s="23"/>
      <c r="R15" s="23">
        <f t="shared" si="6"/>
        <v>1.25</v>
      </c>
      <c r="S15" s="6">
        <f t="shared" si="7"/>
        <v>0</v>
      </c>
      <c r="U15" s="22"/>
      <c r="V15" s="23"/>
      <c r="W15" s="23">
        <f t="shared" si="8"/>
        <v>1.5</v>
      </c>
      <c r="X15" s="6">
        <f t="shared" si="10"/>
        <v>0</v>
      </c>
    </row>
    <row r="16" spans="1:24" x14ac:dyDescent="0.2">
      <c r="A16" s="22"/>
      <c r="B16" s="23"/>
      <c r="C16" s="23">
        <f t="shared" si="0"/>
        <v>0.5</v>
      </c>
      <c r="D16" s="24">
        <f t="shared" si="1"/>
        <v>0</v>
      </c>
      <c r="E16" s="1"/>
      <c r="F16" s="22"/>
      <c r="G16" s="23"/>
      <c r="H16" s="23">
        <f t="shared" si="2"/>
        <v>0.75</v>
      </c>
      <c r="I16" s="24">
        <f t="shared" si="3"/>
        <v>0</v>
      </c>
      <c r="J16" s="1"/>
      <c r="K16" s="22"/>
      <c r="L16" s="23"/>
      <c r="M16" s="23">
        <f t="shared" si="4"/>
        <v>1</v>
      </c>
      <c r="N16" s="6">
        <f t="shared" si="5"/>
        <v>0</v>
      </c>
      <c r="P16" s="22"/>
      <c r="Q16" s="23"/>
      <c r="R16" s="23">
        <f t="shared" si="6"/>
        <v>1.25</v>
      </c>
      <c r="S16" s="6">
        <f t="shared" si="7"/>
        <v>0</v>
      </c>
      <c r="U16" s="22"/>
      <c r="V16" s="23"/>
      <c r="W16" s="23">
        <f t="shared" si="8"/>
        <v>1.5</v>
      </c>
      <c r="X16" s="6">
        <f t="shared" si="10"/>
        <v>0</v>
      </c>
    </row>
    <row r="17" spans="1:24" x14ac:dyDescent="0.2">
      <c r="A17" s="31"/>
      <c r="B17" s="32"/>
      <c r="C17" s="32">
        <f t="shared" si="0"/>
        <v>0.5</v>
      </c>
      <c r="D17" s="33">
        <f t="shared" si="1"/>
        <v>0</v>
      </c>
      <c r="E17" s="1"/>
      <c r="F17" s="31"/>
      <c r="G17" s="32"/>
      <c r="H17" s="32">
        <f t="shared" si="2"/>
        <v>0.75</v>
      </c>
      <c r="I17" s="33">
        <f t="shared" si="3"/>
        <v>0</v>
      </c>
      <c r="J17" s="1"/>
      <c r="K17" s="31"/>
      <c r="L17" s="32"/>
      <c r="M17" s="32">
        <f t="shared" si="4"/>
        <v>1</v>
      </c>
      <c r="N17" s="8">
        <f t="shared" si="5"/>
        <v>0</v>
      </c>
      <c r="P17" s="31"/>
      <c r="Q17" s="32"/>
      <c r="R17" s="32">
        <f t="shared" si="6"/>
        <v>1.25</v>
      </c>
      <c r="S17" s="8">
        <f t="shared" si="7"/>
        <v>0</v>
      </c>
      <c r="U17" s="31"/>
      <c r="V17" s="32"/>
      <c r="W17" s="32">
        <f t="shared" si="8"/>
        <v>1.5</v>
      </c>
      <c r="X17" s="8">
        <f t="shared" si="10"/>
        <v>0</v>
      </c>
    </row>
    <row r="18" spans="1:24" x14ac:dyDescent="0.2">
      <c r="A18" s="14" t="s">
        <v>0</v>
      </c>
      <c r="B18" s="15">
        <f>SUM(B3:B17)</f>
        <v>96</v>
      </c>
      <c r="C18" s="15"/>
      <c r="D18" s="16">
        <f>SUM(D3:D17)</f>
        <v>411</v>
      </c>
      <c r="F18" s="14" t="s">
        <v>0</v>
      </c>
      <c r="G18" s="15">
        <f>SUM(G3:G17)</f>
        <v>144</v>
      </c>
      <c r="H18" s="15"/>
      <c r="I18" s="16">
        <f>SUM(I3:I17)</f>
        <v>823.5</v>
      </c>
      <c r="K18" s="14" t="s">
        <v>0</v>
      </c>
      <c r="L18" s="15">
        <f>SUM(L3:L17)</f>
        <v>120</v>
      </c>
      <c r="M18" s="15"/>
      <c r="N18" s="16">
        <f>SUM(N3:N17)</f>
        <v>1002</v>
      </c>
      <c r="P18" s="14" t="s">
        <v>0</v>
      </c>
      <c r="Q18" s="15">
        <f>SUM(Q3:Q17)</f>
        <v>120</v>
      </c>
      <c r="R18" s="15"/>
      <c r="S18" s="16">
        <f>SUM(S3:S17)</f>
        <v>1012.5</v>
      </c>
      <c r="U18" s="14" t="s">
        <v>0</v>
      </c>
      <c r="V18" s="15">
        <f>SUM(V3:V17)</f>
        <v>120</v>
      </c>
      <c r="W18" s="15"/>
      <c r="X18" s="16">
        <f>SUM(X3:X17)</f>
        <v>1170</v>
      </c>
    </row>
    <row r="20" spans="1:24" ht="29.5" customHeight="1" x14ac:dyDescent="0.2">
      <c r="L20" s="17" t="s">
        <v>36</v>
      </c>
      <c r="M20" s="2">
        <f>SUM(B18+G18+L18+Q18+V18)</f>
        <v>600</v>
      </c>
    </row>
    <row r="21" spans="1:24" ht="14.5" customHeight="1" x14ac:dyDescent="0.2">
      <c r="A21" s="80" t="s">
        <v>1</v>
      </c>
      <c r="B21" s="82"/>
      <c r="C21" s="4"/>
      <c r="D21" s="80" t="s">
        <v>22</v>
      </c>
      <c r="E21" s="82"/>
      <c r="G21" s="83" t="s">
        <v>37</v>
      </c>
      <c r="H21" s="84"/>
      <c r="I21" s="84"/>
      <c r="J21" s="84"/>
      <c r="K21" s="85"/>
      <c r="L21" s="13" t="s">
        <v>18</v>
      </c>
      <c r="M21" s="18">
        <f>((D18+I18+N18+S18+X18)/5)/120</f>
        <v>7.3649999999999993</v>
      </c>
    </row>
    <row r="22" spans="1:24" ht="14.5" customHeight="1" x14ac:dyDescent="0.2">
      <c r="A22" s="5" t="s">
        <v>2</v>
      </c>
      <c r="B22" s="6">
        <v>9</v>
      </c>
      <c r="D22" s="5">
        <v>100</v>
      </c>
      <c r="E22" s="6">
        <v>0.5</v>
      </c>
      <c r="G22" s="86"/>
      <c r="H22" s="87"/>
      <c r="I22" s="87"/>
      <c r="J22" s="87"/>
      <c r="K22" s="88"/>
      <c r="L22" s="12"/>
      <c r="M22" s="1"/>
    </row>
    <row r="23" spans="1:24" x14ac:dyDescent="0.2">
      <c r="A23" s="5" t="s">
        <v>3</v>
      </c>
      <c r="B23" s="6">
        <v>8</v>
      </c>
      <c r="D23" s="5">
        <v>200</v>
      </c>
      <c r="E23" s="6">
        <v>0.75</v>
      </c>
      <c r="G23" s="86"/>
      <c r="H23" s="87"/>
      <c r="I23" s="87"/>
      <c r="J23" s="87"/>
      <c r="K23" s="88"/>
      <c r="L23" s="12"/>
      <c r="M23" s="11"/>
    </row>
    <row r="24" spans="1:24" x14ac:dyDescent="0.2">
      <c r="A24" s="5" t="s">
        <v>4</v>
      </c>
      <c r="B24" s="6">
        <v>7</v>
      </c>
      <c r="D24" s="5">
        <v>300</v>
      </c>
      <c r="E24" s="6">
        <v>1</v>
      </c>
      <c r="G24" s="89"/>
      <c r="H24" s="90"/>
      <c r="I24" s="90"/>
      <c r="J24" s="90"/>
      <c r="K24" s="91"/>
      <c r="L24" s="11"/>
      <c r="M24" s="11"/>
    </row>
    <row r="25" spans="1:24" ht="15" customHeight="1" x14ac:dyDescent="0.2">
      <c r="A25" s="5" t="s">
        <v>5</v>
      </c>
      <c r="B25" s="6">
        <v>6</v>
      </c>
      <c r="D25" s="5">
        <v>400</v>
      </c>
      <c r="E25" s="6">
        <v>1.25</v>
      </c>
      <c r="G25" s="118" t="s">
        <v>31</v>
      </c>
      <c r="H25" s="119"/>
      <c r="I25" s="119"/>
      <c r="J25" s="119"/>
      <c r="K25" s="120"/>
    </row>
    <row r="26" spans="1:24" ht="14.5" customHeight="1" x14ac:dyDescent="0.2">
      <c r="A26" s="5" t="s">
        <v>6</v>
      </c>
      <c r="B26" s="6">
        <v>5</v>
      </c>
      <c r="D26" s="5">
        <v>500</v>
      </c>
      <c r="E26" s="6">
        <v>1.5</v>
      </c>
      <c r="G26" s="110"/>
      <c r="H26" s="111"/>
      <c r="I26" s="111"/>
      <c r="J26" s="111"/>
      <c r="K26" s="112"/>
    </row>
    <row r="27" spans="1:24" x14ac:dyDescent="0.2">
      <c r="A27" s="5" t="s">
        <v>7</v>
      </c>
      <c r="B27" s="6">
        <v>4</v>
      </c>
      <c r="D27" s="9" t="s">
        <v>11</v>
      </c>
      <c r="E27" s="10">
        <f>SUM(E22:E26)</f>
        <v>5</v>
      </c>
      <c r="G27" s="110"/>
      <c r="H27" s="111"/>
      <c r="I27" s="111"/>
      <c r="J27" s="111"/>
      <c r="K27" s="112"/>
    </row>
    <row r="28" spans="1:24" ht="14.5" customHeight="1" x14ac:dyDescent="0.2">
      <c r="A28" s="5" t="s">
        <v>8</v>
      </c>
      <c r="B28" s="6">
        <v>3</v>
      </c>
      <c r="G28" s="110"/>
      <c r="H28" s="111"/>
      <c r="I28" s="111"/>
      <c r="J28" s="111"/>
      <c r="K28" s="112"/>
    </row>
    <row r="29" spans="1:24" ht="15" customHeight="1" x14ac:dyDescent="0.2">
      <c r="A29" s="5" t="s">
        <v>9</v>
      </c>
      <c r="B29" s="6">
        <v>2</v>
      </c>
      <c r="G29" s="92" t="s">
        <v>42</v>
      </c>
      <c r="H29" s="93"/>
      <c r="I29" s="93"/>
      <c r="J29" s="93"/>
      <c r="K29" s="94"/>
    </row>
    <row r="30" spans="1:24" x14ac:dyDescent="0.2">
      <c r="A30" s="7" t="s">
        <v>10</v>
      </c>
      <c r="B30" s="8">
        <v>1</v>
      </c>
      <c r="G30" s="95"/>
      <c r="H30" s="96"/>
      <c r="I30" s="96"/>
      <c r="J30" s="96"/>
      <c r="K30" s="97"/>
    </row>
    <row r="31" spans="1:24" x14ac:dyDescent="0.2">
      <c r="G31" s="95"/>
      <c r="H31" s="96"/>
      <c r="I31" s="96"/>
      <c r="J31" s="96"/>
      <c r="K31" s="97"/>
    </row>
    <row r="32" spans="1:24" x14ac:dyDescent="0.2">
      <c r="G32" s="95"/>
      <c r="H32" s="96"/>
      <c r="I32" s="96"/>
      <c r="J32" s="96"/>
      <c r="K32" s="97"/>
    </row>
    <row r="33" spans="7:11" x14ac:dyDescent="0.2">
      <c r="G33" s="95"/>
      <c r="H33" s="96"/>
      <c r="I33" s="96"/>
      <c r="J33" s="96"/>
      <c r="K33" s="97"/>
    </row>
    <row r="34" spans="7:11" x14ac:dyDescent="0.2">
      <c r="G34" s="95"/>
      <c r="H34" s="96"/>
      <c r="I34" s="96"/>
      <c r="J34" s="96"/>
      <c r="K34" s="97"/>
    </row>
    <row r="35" spans="7:11" x14ac:dyDescent="0.2">
      <c r="G35" s="95"/>
      <c r="H35" s="96"/>
      <c r="I35" s="96"/>
      <c r="J35" s="96"/>
      <c r="K35" s="97"/>
    </row>
    <row r="36" spans="7:11" x14ac:dyDescent="0.2">
      <c r="G36" s="95"/>
      <c r="H36" s="96"/>
      <c r="I36" s="96"/>
      <c r="J36" s="96"/>
      <c r="K36" s="97"/>
    </row>
    <row r="37" spans="7:11" x14ac:dyDescent="0.2">
      <c r="G37" s="98"/>
      <c r="H37" s="99"/>
      <c r="I37" s="99"/>
      <c r="J37" s="99"/>
      <c r="K37" s="100"/>
    </row>
  </sheetData>
  <mergeCells count="10">
    <mergeCell ref="G29:K37"/>
    <mergeCell ref="G25:K28"/>
    <mergeCell ref="U1:X1"/>
    <mergeCell ref="A1:D1"/>
    <mergeCell ref="F1:I1"/>
    <mergeCell ref="K1:N1"/>
    <mergeCell ref="P1:S1"/>
    <mergeCell ref="A21:B21"/>
    <mergeCell ref="D21:E21"/>
    <mergeCell ref="G21:K2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3"/>
  <sheetViews>
    <sheetView tabSelected="1" topLeftCell="B1" zoomScale="85" zoomScaleNormal="85" workbookViewId="0">
      <selection activeCell="L33" sqref="L33"/>
    </sheetView>
  </sheetViews>
  <sheetFormatPr baseColWidth="10" defaultColWidth="8.83203125" defaultRowHeight="15" x14ac:dyDescent="0.2"/>
  <cols>
    <col min="1" max="1" width="11.83203125" style="1" bestFit="1" customWidth="1"/>
    <col min="2" max="2" width="21.6640625" style="1" customWidth="1"/>
    <col min="3" max="3" width="11.5" style="1" customWidth="1"/>
    <col min="4" max="4" width="11.6640625" style="1" bestFit="1" customWidth="1"/>
    <col min="5" max="5" width="9.83203125" style="1" customWidth="1"/>
    <col min="6" max="6" width="11.83203125" style="1" bestFit="1" customWidth="1"/>
    <col min="7" max="7" width="21.1640625" style="1" customWidth="1"/>
    <col min="8" max="8" width="11.83203125" style="1" customWidth="1"/>
    <col min="9" max="9" width="11.6640625" style="1" bestFit="1" customWidth="1"/>
    <col min="10" max="10" width="8.6640625" style="1"/>
    <col min="11" max="11" width="11.83203125" style="1" bestFit="1" customWidth="1"/>
    <col min="12" max="12" width="21.83203125" style="1" customWidth="1"/>
    <col min="13" max="13" width="11.83203125" style="1" customWidth="1"/>
    <col min="14" max="14" width="11.6640625" style="1" bestFit="1" customWidth="1"/>
    <col min="15" max="15" width="8.6640625" style="1"/>
    <col min="16" max="16" width="11.83203125" style="1" customWidth="1"/>
    <col min="17" max="17" width="20.33203125" style="1" customWidth="1"/>
    <col min="18" max="18" width="13.1640625" style="1" customWidth="1"/>
    <col min="19" max="19" width="11.6640625" style="1" bestFit="1" customWidth="1"/>
    <col min="20" max="20" width="8.6640625" style="1"/>
    <col min="21" max="21" width="11.83203125" style="1" bestFit="1" customWidth="1"/>
    <col min="22" max="22" width="20.1640625" style="1" customWidth="1"/>
    <col min="23" max="23" width="12.1640625" style="1" customWidth="1"/>
    <col min="24" max="24" width="11.6640625" bestFit="1" customWidth="1"/>
  </cols>
  <sheetData>
    <row r="1" spans="1:24" x14ac:dyDescent="0.2">
      <c r="A1" s="121" t="s">
        <v>12</v>
      </c>
      <c r="B1" s="122"/>
      <c r="C1" s="122"/>
      <c r="D1" s="123"/>
      <c r="F1" s="121" t="s">
        <v>13</v>
      </c>
      <c r="G1" s="122"/>
      <c r="H1" s="122"/>
      <c r="I1" s="123"/>
      <c r="K1" s="121" t="s">
        <v>19</v>
      </c>
      <c r="L1" s="122"/>
      <c r="M1" s="122"/>
      <c r="N1" s="123"/>
      <c r="P1" s="121" t="s">
        <v>20</v>
      </c>
      <c r="Q1" s="122"/>
      <c r="R1" s="122"/>
      <c r="S1" s="123"/>
      <c r="U1" s="77" t="s">
        <v>23</v>
      </c>
      <c r="V1" s="78"/>
      <c r="W1" s="78"/>
      <c r="X1" s="79"/>
    </row>
    <row r="2" spans="1:24" s="3" customFormat="1" x14ac:dyDescent="0.2">
      <c r="A2" s="52" t="s">
        <v>14</v>
      </c>
      <c r="B2" s="53" t="s">
        <v>15</v>
      </c>
      <c r="C2" s="53" t="s">
        <v>16</v>
      </c>
      <c r="D2" s="36" t="s">
        <v>29</v>
      </c>
      <c r="E2" s="51"/>
      <c r="F2" s="52" t="s">
        <v>14</v>
      </c>
      <c r="G2" s="53" t="s">
        <v>15</v>
      </c>
      <c r="H2" s="53" t="s">
        <v>16</v>
      </c>
      <c r="I2" s="36" t="s">
        <v>29</v>
      </c>
      <c r="J2" s="51"/>
      <c r="K2" s="52" t="s">
        <v>14</v>
      </c>
      <c r="L2" s="53" t="s">
        <v>15</v>
      </c>
      <c r="M2" s="53" t="s">
        <v>16</v>
      </c>
      <c r="N2" s="36" t="s">
        <v>29</v>
      </c>
      <c r="O2" s="51"/>
      <c r="P2" s="52" t="s">
        <v>14</v>
      </c>
      <c r="Q2" s="53" t="s">
        <v>15</v>
      </c>
      <c r="R2" s="53" t="s">
        <v>16</v>
      </c>
      <c r="S2" s="36" t="s">
        <v>29</v>
      </c>
      <c r="T2" s="51"/>
      <c r="U2" s="52" t="s">
        <v>14</v>
      </c>
      <c r="V2" s="53" t="s">
        <v>15</v>
      </c>
      <c r="W2" s="53" t="s">
        <v>16</v>
      </c>
      <c r="X2" s="36" t="s">
        <v>29</v>
      </c>
    </row>
    <row r="3" spans="1:24" s="3" customFormat="1" ht="48" x14ac:dyDescent="0.2">
      <c r="A3" s="67" t="s">
        <v>32</v>
      </c>
      <c r="B3" s="68" t="s">
        <v>39</v>
      </c>
      <c r="C3" s="57" t="s">
        <v>35</v>
      </c>
      <c r="D3" s="59" t="s">
        <v>35</v>
      </c>
      <c r="E3" s="51"/>
      <c r="F3" s="67" t="s">
        <v>32</v>
      </c>
      <c r="G3" s="68" t="s">
        <v>39</v>
      </c>
      <c r="H3" s="57" t="s">
        <v>35</v>
      </c>
      <c r="I3" s="59" t="s">
        <v>35</v>
      </c>
      <c r="J3" s="51"/>
      <c r="K3" s="67" t="s">
        <v>32</v>
      </c>
      <c r="L3" s="68" t="s">
        <v>39</v>
      </c>
      <c r="M3" s="57" t="s">
        <v>35</v>
      </c>
      <c r="N3" s="59" t="s">
        <v>35</v>
      </c>
      <c r="O3" s="51"/>
      <c r="P3" s="67" t="s">
        <v>32</v>
      </c>
      <c r="Q3" s="68" t="s">
        <v>39</v>
      </c>
      <c r="R3" s="57" t="s">
        <v>35</v>
      </c>
      <c r="S3" s="59" t="s">
        <v>35</v>
      </c>
      <c r="T3" s="51"/>
      <c r="U3" s="67" t="s">
        <v>32</v>
      </c>
      <c r="V3" s="68" t="s">
        <v>39</v>
      </c>
      <c r="W3" s="57" t="s">
        <v>35</v>
      </c>
      <c r="X3" s="59" t="s">
        <v>35</v>
      </c>
    </row>
    <row r="4" spans="1:24" x14ac:dyDescent="0.2">
      <c r="A4" s="63"/>
      <c r="B4" s="64"/>
      <c r="C4" s="23">
        <f>$E$23</f>
        <v>0.5</v>
      </c>
      <c r="D4" s="24">
        <f>A4*B4*C4</f>
        <v>0</v>
      </c>
      <c r="F4" s="63"/>
      <c r="G4" s="64"/>
      <c r="H4" s="23">
        <f>$E$24</f>
        <v>0.75</v>
      </c>
      <c r="I4" s="24">
        <f>F4*G4*H4</f>
        <v>0</v>
      </c>
      <c r="K4" s="63"/>
      <c r="L4" s="64"/>
      <c r="M4" s="23">
        <f>$E$25</f>
        <v>1</v>
      </c>
      <c r="N4" s="24">
        <f>K4*L4*M4</f>
        <v>0</v>
      </c>
      <c r="P4" s="63"/>
      <c r="Q4" s="64"/>
      <c r="R4" s="23">
        <f>$E$26</f>
        <v>1.25</v>
      </c>
      <c r="S4" s="24">
        <f>P4*Q4*R4</f>
        <v>0</v>
      </c>
      <c r="U4" s="63"/>
      <c r="V4" s="64"/>
      <c r="W4" s="23">
        <f>$E$27</f>
        <v>1.5</v>
      </c>
      <c r="X4" s="6">
        <f>U4*V4*W4</f>
        <v>0</v>
      </c>
    </row>
    <row r="5" spans="1:24" x14ac:dyDescent="0.2">
      <c r="A5" s="63"/>
      <c r="B5" s="64"/>
      <c r="C5" s="23">
        <f t="shared" ref="C5:C18" si="0">$E$23</f>
        <v>0.5</v>
      </c>
      <c r="D5" s="24">
        <f t="shared" ref="D5:D18" si="1">A5*B5*C5</f>
        <v>0</v>
      </c>
      <c r="F5" s="63"/>
      <c r="G5" s="64"/>
      <c r="H5" s="23">
        <f t="shared" ref="H5:H18" si="2">$E$24</f>
        <v>0.75</v>
      </c>
      <c r="I5" s="24">
        <f t="shared" ref="I5:I18" si="3">F5*G5*H5</f>
        <v>0</v>
      </c>
      <c r="K5" s="63"/>
      <c r="L5" s="64"/>
      <c r="M5" s="23">
        <f t="shared" ref="M5:M18" si="4">$E$25</f>
        <v>1</v>
      </c>
      <c r="N5" s="24">
        <f t="shared" ref="N5:N18" si="5">K5*L5*M5</f>
        <v>0</v>
      </c>
      <c r="P5" s="63"/>
      <c r="Q5" s="64"/>
      <c r="R5" s="23">
        <f t="shared" ref="R5:R18" si="6">$E$26</f>
        <v>1.25</v>
      </c>
      <c r="S5" s="24">
        <f t="shared" ref="S5:S18" si="7">P5*Q5*R5</f>
        <v>0</v>
      </c>
      <c r="U5" s="63"/>
      <c r="V5" s="64"/>
      <c r="W5" s="23">
        <f t="shared" ref="W5:W18" si="8">$E$27</f>
        <v>1.5</v>
      </c>
      <c r="X5" s="6">
        <f t="shared" ref="X5:X18" si="9">U5*V5*W5</f>
        <v>0</v>
      </c>
    </row>
    <row r="6" spans="1:24" x14ac:dyDescent="0.2">
      <c r="A6" s="63"/>
      <c r="B6" s="64"/>
      <c r="C6" s="23">
        <f t="shared" si="0"/>
        <v>0.5</v>
      </c>
      <c r="D6" s="24">
        <f t="shared" si="1"/>
        <v>0</v>
      </c>
      <c r="F6" s="63"/>
      <c r="G6" s="64"/>
      <c r="H6" s="23">
        <f t="shared" si="2"/>
        <v>0.75</v>
      </c>
      <c r="I6" s="24">
        <f t="shared" si="3"/>
        <v>0</v>
      </c>
      <c r="K6" s="63"/>
      <c r="L6" s="64"/>
      <c r="M6" s="23">
        <f t="shared" si="4"/>
        <v>1</v>
      </c>
      <c r="N6" s="24">
        <f t="shared" si="5"/>
        <v>0</v>
      </c>
      <c r="P6" s="63"/>
      <c r="Q6" s="64"/>
      <c r="R6" s="23">
        <f t="shared" si="6"/>
        <v>1.25</v>
      </c>
      <c r="S6" s="24">
        <f t="shared" si="7"/>
        <v>0</v>
      </c>
      <c r="U6" s="63"/>
      <c r="V6" s="64"/>
      <c r="W6" s="23">
        <f t="shared" si="8"/>
        <v>1.5</v>
      </c>
      <c r="X6" s="6">
        <f t="shared" si="9"/>
        <v>0</v>
      </c>
    </row>
    <row r="7" spans="1:24" x14ac:dyDescent="0.2">
      <c r="A7" s="63"/>
      <c r="B7" s="64"/>
      <c r="C7" s="23">
        <f t="shared" si="0"/>
        <v>0.5</v>
      </c>
      <c r="D7" s="24">
        <f t="shared" si="1"/>
        <v>0</v>
      </c>
      <c r="F7" s="63"/>
      <c r="G7" s="64"/>
      <c r="H7" s="23">
        <f t="shared" si="2"/>
        <v>0.75</v>
      </c>
      <c r="I7" s="24">
        <f t="shared" si="3"/>
        <v>0</v>
      </c>
      <c r="K7" s="63"/>
      <c r="L7" s="64"/>
      <c r="M7" s="23">
        <f t="shared" si="4"/>
        <v>1</v>
      </c>
      <c r="N7" s="24">
        <f t="shared" si="5"/>
        <v>0</v>
      </c>
      <c r="P7" s="69"/>
      <c r="Q7" s="64"/>
      <c r="R7" s="23">
        <f t="shared" si="6"/>
        <v>1.25</v>
      </c>
      <c r="S7" s="24">
        <f t="shared" si="7"/>
        <v>0</v>
      </c>
      <c r="U7" s="69"/>
      <c r="V7" s="64"/>
      <c r="W7" s="23">
        <f t="shared" si="8"/>
        <v>1.5</v>
      </c>
      <c r="X7" s="6">
        <f t="shared" si="9"/>
        <v>0</v>
      </c>
    </row>
    <row r="8" spans="1:24" x14ac:dyDescent="0.2">
      <c r="A8" s="63"/>
      <c r="B8" s="64"/>
      <c r="C8" s="23">
        <f t="shared" si="0"/>
        <v>0.5</v>
      </c>
      <c r="D8" s="24">
        <f t="shared" si="1"/>
        <v>0</v>
      </c>
      <c r="F8" s="63"/>
      <c r="G8" s="64"/>
      <c r="H8" s="23">
        <f t="shared" si="2"/>
        <v>0.75</v>
      </c>
      <c r="I8" s="24">
        <f t="shared" si="3"/>
        <v>0</v>
      </c>
      <c r="K8" s="63"/>
      <c r="L8" s="64"/>
      <c r="M8" s="23">
        <f t="shared" si="4"/>
        <v>1</v>
      </c>
      <c r="N8" s="24">
        <f t="shared" si="5"/>
        <v>0</v>
      </c>
      <c r="P8" s="63"/>
      <c r="Q8" s="64"/>
      <c r="R8" s="23">
        <f t="shared" si="6"/>
        <v>1.25</v>
      </c>
      <c r="S8" s="24">
        <f t="shared" si="7"/>
        <v>0</v>
      </c>
      <c r="U8" s="63"/>
      <c r="V8" s="64"/>
      <c r="W8" s="23">
        <f t="shared" si="8"/>
        <v>1.5</v>
      </c>
      <c r="X8" s="6">
        <f t="shared" si="9"/>
        <v>0</v>
      </c>
    </row>
    <row r="9" spans="1:24" x14ac:dyDescent="0.2">
      <c r="A9" s="63"/>
      <c r="B9" s="64"/>
      <c r="C9" s="23">
        <f t="shared" si="0"/>
        <v>0.5</v>
      </c>
      <c r="D9" s="24">
        <f t="shared" si="1"/>
        <v>0</v>
      </c>
      <c r="F9" s="63"/>
      <c r="G9" s="64"/>
      <c r="H9" s="23">
        <f t="shared" si="2"/>
        <v>0.75</v>
      </c>
      <c r="I9" s="24">
        <f t="shared" si="3"/>
        <v>0</v>
      </c>
      <c r="K9" s="63"/>
      <c r="L9" s="64"/>
      <c r="M9" s="23">
        <f t="shared" si="4"/>
        <v>1</v>
      </c>
      <c r="N9" s="24">
        <f t="shared" si="5"/>
        <v>0</v>
      </c>
      <c r="P9" s="63"/>
      <c r="Q9" s="64"/>
      <c r="R9" s="23">
        <f t="shared" si="6"/>
        <v>1.25</v>
      </c>
      <c r="S9" s="24">
        <f t="shared" si="7"/>
        <v>0</v>
      </c>
      <c r="U9" s="63"/>
      <c r="V9" s="64"/>
      <c r="W9" s="23">
        <f t="shared" si="8"/>
        <v>1.5</v>
      </c>
      <c r="X9" s="6">
        <f t="shared" si="9"/>
        <v>0</v>
      </c>
    </row>
    <row r="10" spans="1:24" ht="14.5" customHeight="1" x14ac:dyDescent="0.2">
      <c r="A10" s="63"/>
      <c r="B10" s="64"/>
      <c r="C10" s="23">
        <f t="shared" si="0"/>
        <v>0.5</v>
      </c>
      <c r="D10" s="24">
        <f t="shared" si="1"/>
        <v>0</v>
      </c>
      <c r="F10" s="63"/>
      <c r="G10" s="64"/>
      <c r="H10" s="23">
        <f t="shared" si="2"/>
        <v>0.75</v>
      </c>
      <c r="I10" s="24">
        <f t="shared" si="3"/>
        <v>0</v>
      </c>
      <c r="K10" s="63"/>
      <c r="L10" s="64"/>
      <c r="M10" s="23">
        <f t="shared" si="4"/>
        <v>1</v>
      </c>
      <c r="N10" s="24">
        <f t="shared" si="5"/>
        <v>0</v>
      </c>
      <c r="P10" s="63"/>
      <c r="Q10" s="64"/>
      <c r="R10" s="23">
        <f t="shared" si="6"/>
        <v>1.25</v>
      </c>
      <c r="S10" s="24">
        <f t="shared" si="7"/>
        <v>0</v>
      </c>
      <c r="U10" s="63"/>
      <c r="V10" s="64"/>
      <c r="W10" s="23">
        <f t="shared" si="8"/>
        <v>1.5</v>
      </c>
      <c r="X10" s="6">
        <f t="shared" si="9"/>
        <v>0</v>
      </c>
    </row>
    <row r="11" spans="1:24" x14ac:dyDescent="0.2">
      <c r="A11" s="63"/>
      <c r="B11" s="64"/>
      <c r="C11" s="23">
        <f t="shared" si="0"/>
        <v>0.5</v>
      </c>
      <c r="D11" s="24">
        <f t="shared" si="1"/>
        <v>0</v>
      </c>
      <c r="F11" s="63"/>
      <c r="G11" s="64"/>
      <c r="H11" s="23">
        <f t="shared" si="2"/>
        <v>0.75</v>
      </c>
      <c r="I11" s="24">
        <f t="shared" si="3"/>
        <v>0</v>
      </c>
      <c r="K11" s="63"/>
      <c r="L11" s="64"/>
      <c r="M11" s="23">
        <f t="shared" si="4"/>
        <v>1</v>
      </c>
      <c r="N11" s="24">
        <f t="shared" si="5"/>
        <v>0</v>
      </c>
      <c r="P11" s="63"/>
      <c r="Q11" s="64"/>
      <c r="R11" s="23">
        <f t="shared" si="6"/>
        <v>1.25</v>
      </c>
      <c r="S11" s="24">
        <f t="shared" si="7"/>
        <v>0</v>
      </c>
      <c r="U11" s="63"/>
      <c r="V11" s="64"/>
      <c r="W11" s="23">
        <f t="shared" si="8"/>
        <v>1.5</v>
      </c>
      <c r="X11" s="6">
        <f t="shared" si="9"/>
        <v>0</v>
      </c>
    </row>
    <row r="12" spans="1:24" x14ac:dyDescent="0.2">
      <c r="A12" s="63"/>
      <c r="B12" s="64"/>
      <c r="C12" s="23">
        <f t="shared" si="0"/>
        <v>0.5</v>
      </c>
      <c r="D12" s="24">
        <f t="shared" si="1"/>
        <v>0</v>
      </c>
      <c r="F12" s="63"/>
      <c r="G12" s="64"/>
      <c r="H12" s="23">
        <f t="shared" si="2"/>
        <v>0.75</v>
      </c>
      <c r="I12" s="24">
        <f t="shared" si="3"/>
        <v>0</v>
      </c>
      <c r="K12" s="63"/>
      <c r="L12" s="64"/>
      <c r="M12" s="23">
        <f t="shared" si="4"/>
        <v>1</v>
      </c>
      <c r="N12" s="24">
        <f t="shared" si="5"/>
        <v>0</v>
      </c>
      <c r="P12" s="63"/>
      <c r="Q12" s="64"/>
      <c r="R12" s="23">
        <f t="shared" si="6"/>
        <v>1.25</v>
      </c>
      <c r="S12" s="24">
        <f t="shared" si="7"/>
        <v>0</v>
      </c>
      <c r="U12" s="63"/>
      <c r="V12" s="64"/>
      <c r="W12" s="23">
        <f t="shared" si="8"/>
        <v>1.5</v>
      </c>
      <c r="X12" s="6">
        <f t="shared" si="9"/>
        <v>0</v>
      </c>
    </row>
    <row r="13" spans="1:24" x14ac:dyDescent="0.2">
      <c r="A13" s="63"/>
      <c r="B13" s="64"/>
      <c r="C13" s="23">
        <f t="shared" si="0"/>
        <v>0.5</v>
      </c>
      <c r="D13" s="24">
        <f t="shared" si="1"/>
        <v>0</v>
      </c>
      <c r="F13" s="63"/>
      <c r="G13" s="64"/>
      <c r="H13" s="23">
        <f t="shared" si="2"/>
        <v>0.75</v>
      </c>
      <c r="I13" s="24">
        <f t="shared" si="3"/>
        <v>0</v>
      </c>
      <c r="K13" s="63"/>
      <c r="L13" s="64"/>
      <c r="M13" s="23">
        <f t="shared" si="4"/>
        <v>1</v>
      </c>
      <c r="N13" s="24">
        <f t="shared" si="5"/>
        <v>0</v>
      </c>
      <c r="P13" s="63"/>
      <c r="Q13" s="64"/>
      <c r="R13" s="23">
        <f t="shared" si="6"/>
        <v>1.25</v>
      </c>
      <c r="S13" s="24">
        <f t="shared" si="7"/>
        <v>0</v>
      </c>
      <c r="U13" s="63"/>
      <c r="V13" s="64"/>
      <c r="W13" s="23">
        <f t="shared" si="8"/>
        <v>1.5</v>
      </c>
      <c r="X13" s="6">
        <f t="shared" si="9"/>
        <v>0</v>
      </c>
    </row>
    <row r="14" spans="1:24" x14ac:dyDescent="0.2">
      <c r="A14" s="63"/>
      <c r="B14" s="64"/>
      <c r="C14" s="23">
        <f t="shared" si="0"/>
        <v>0.5</v>
      </c>
      <c r="D14" s="24">
        <f t="shared" si="1"/>
        <v>0</v>
      </c>
      <c r="F14" s="63"/>
      <c r="G14" s="64"/>
      <c r="H14" s="23">
        <f t="shared" si="2"/>
        <v>0.75</v>
      </c>
      <c r="I14" s="24">
        <f t="shared" si="3"/>
        <v>0</v>
      </c>
      <c r="K14" s="63"/>
      <c r="L14" s="64"/>
      <c r="M14" s="23">
        <f t="shared" si="4"/>
        <v>1</v>
      </c>
      <c r="N14" s="24">
        <f t="shared" si="5"/>
        <v>0</v>
      </c>
      <c r="P14" s="63"/>
      <c r="Q14" s="64"/>
      <c r="R14" s="23">
        <f t="shared" si="6"/>
        <v>1.25</v>
      </c>
      <c r="S14" s="24">
        <f t="shared" si="7"/>
        <v>0</v>
      </c>
      <c r="U14" s="63"/>
      <c r="V14" s="64"/>
      <c r="W14" s="23">
        <f t="shared" si="8"/>
        <v>1.5</v>
      </c>
      <c r="X14" s="6">
        <f t="shared" si="9"/>
        <v>0</v>
      </c>
    </row>
    <row r="15" spans="1:24" x14ac:dyDescent="0.2">
      <c r="A15" s="63"/>
      <c r="B15" s="64"/>
      <c r="C15" s="23">
        <f t="shared" si="0"/>
        <v>0.5</v>
      </c>
      <c r="D15" s="24">
        <f t="shared" si="1"/>
        <v>0</v>
      </c>
      <c r="F15" s="63"/>
      <c r="G15" s="64"/>
      <c r="H15" s="23">
        <f t="shared" si="2"/>
        <v>0.75</v>
      </c>
      <c r="I15" s="24">
        <f t="shared" si="3"/>
        <v>0</v>
      </c>
      <c r="K15" s="63"/>
      <c r="L15" s="64"/>
      <c r="M15" s="23">
        <f t="shared" si="4"/>
        <v>1</v>
      </c>
      <c r="N15" s="24">
        <f t="shared" si="5"/>
        <v>0</v>
      </c>
      <c r="P15" s="63"/>
      <c r="Q15" s="64"/>
      <c r="R15" s="23">
        <f t="shared" si="6"/>
        <v>1.25</v>
      </c>
      <c r="S15" s="24">
        <f t="shared" si="7"/>
        <v>0</v>
      </c>
      <c r="U15" s="63"/>
      <c r="V15" s="64"/>
      <c r="W15" s="23">
        <f t="shared" si="8"/>
        <v>1.5</v>
      </c>
      <c r="X15" s="6">
        <f t="shared" si="9"/>
        <v>0</v>
      </c>
    </row>
    <row r="16" spans="1:24" x14ac:dyDescent="0.2">
      <c r="A16" s="63"/>
      <c r="B16" s="64"/>
      <c r="C16" s="23">
        <f t="shared" si="0"/>
        <v>0.5</v>
      </c>
      <c r="D16" s="24">
        <f t="shared" si="1"/>
        <v>0</v>
      </c>
      <c r="F16" s="63"/>
      <c r="G16" s="64"/>
      <c r="H16" s="23">
        <f t="shared" si="2"/>
        <v>0.75</v>
      </c>
      <c r="I16" s="24">
        <f t="shared" si="3"/>
        <v>0</v>
      </c>
      <c r="K16" s="63"/>
      <c r="L16" s="64"/>
      <c r="M16" s="23">
        <f t="shared" si="4"/>
        <v>1</v>
      </c>
      <c r="N16" s="24">
        <f t="shared" si="5"/>
        <v>0</v>
      </c>
      <c r="P16" s="63"/>
      <c r="Q16" s="64"/>
      <c r="R16" s="23">
        <f t="shared" si="6"/>
        <v>1.25</v>
      </c>
      <c r="S16" s="24">
        <f t="shared" si="7"/>
        <v>0</v>
      </c>
      <c r="U16" s="63"/>
      <c r="V16" s="64"/>
      <c r="W16" s="23">
        <f t="shared" si="8"/>
        <v>1.5</v>
      </c>
      <c r="X16" s="6">
        <f t="shared" si="9"/>
        <v>0</v>
      </c>
    </row>
    <row r="17" spans="1:24" x14ac:dyDescent="0.2">
      <c r="A17" s="63"/>
      <c r="B17" s="64"/>
      <c r="C17" s="23">
        <f t="shared" si="0"/>
        <v>0.5</v>
      </c>
      <c r="D17" s="24">
        <f t="shared" si="1"/>
        <v>0</v>
      </c>
      <c r="F17" s="63"/>
      <c r="G17" s="64"/>
      <c r="H17" s="23">
        <f t="shared" si="2"/>
        <v>0.75</v>
      </c>
      <c r="I17" s="24">
        <f t="shared" si="3"/>
        <v>0</v>
      </c>
      <c r="K17" s="63"/>
      <c r="L17" s="64"/>
      <c r="M17" s="23">
        <f t="shared" si="4"/>
        <v>1</v>
      </c>
      <c r="N17" s="24">
        <f t="shared" si="5"/>
        <v>0</v>
      </c>
      <c r="P17" s="63"/>
      <c r="Q17" s="64"/>
      <c r="R17" s="23">
        <f t="shared" si="6"/>
        <v>1.25</v>
      </c>
      <c r="S17" s="24">
        <f t="shared" si="7"/>
        <v>0</v>
      </c>
      <c r="U17" s="63"/>
      <c r="V17" s="64"/>
      <c r="W17" s="23">
        <f t="shared" si="8"/>
        <v>1.5</v>
      </c>
      <c r="X17" s="6">
        <f t="shared" si="9"/>
        <v>0</v>
      </c>
    </row>
    <row r="18" spans="1:24" x14ac:dyDescent="0.2">
      <c r="A18" s="63"/>
      <c r="B18" s="64"/>
      <c r="C18" s="23">
        <f t="shared" si="0"/>
        <v>0.5</v>
      </c>
      <c r="D18" s="24">
        <f t="shared" si="1"/>
        <v>0</v>
      </c>
      <c r="F18" s="63"/>
      <c r="G18" s="64"/>
      <c r="H18" s="23">
        <f t="shared" si="2"/>
        <v>0.75</v>
      </c>
      <c r="I18" s="24">
        <f t="shared" si="3"/>
        <v>0</v>
      </c>
      <c r="K18" s="63"/>
      <c r="L18" s="64"/>
      <c r="M18" s="23">
        <f t="shared" si="4"/>
        <v>1</v>
      </c>
      <c r="N18" s="24">
        <f t="shared" si="5"/>
        <v>0</v>
      </c>
      <c r="P18" s="63"/>
      <c r="Q18" s="64"/>
      <c r="R18" s="23">
        <f t="shared" si="6"/>
        <v>1.25</v>
      </c>
      <c r="S18" s="24">
        <f t="shared" si="7"/>
        <v>0</v>
      </c>
      <c r="U18" s="63"/>
      <c r="V18" s="64"/>
      <c r="W18" s="23">
        <f t="shared" si="8"/>
        <v>1.5</v>
      </c>
      <c r="X18" s="6">
        <f t="shared" si="9"/>
        <v>0</v>
      </c>
    </row>
    <row r="19" spans="1:24" x14ac:dyDescent="0.2">
      <c r="A19" s="37" t="s">
        <v>0</v>
      </c>
      <c r="B19" s="38">
        <f>SUM(B4:B18)</f>
        <v>0</v>
      </c>
      <c r="C19" s="38"/>
      <c r="D19" s="39">
        <f>SUM(D4:D18)</f>
        <v>0</v>
      </c>
      <c r="F19" s="37" t="s">
        <v>0</v>
      </c>
      <c r="G19" s="38">
        <f>SUM(G4:G18)</f>
        <v>0</v>
      </c>
      <c r="H19" s="38"/>
      <c r="I19" s="39">
        <f>SUM(I4:I18)</f>
        <v>0</v>
      </c>
      <c r="K19" s="37" t="s">
        <v>0</v>
      </c>
      <c r="L19" s="38">
        <f>SUM(L4:L18)</f>
        <v>0</v>
      </c>
      <c r="M19" s="38"/>
      <c r="N19" s="39">
        <f>SUM(N4:N18)</f>
        <v>0</v>
      </c>
      <c r="P19" s="37" t="s">
        <v>0</v>
      </c>
      <c r="Q19" s="38">
        <f>SUM(Q4:Q18)</f>
        <v>0</v>
      </c>
      <c r="R19" s="38"/>
      <c r="S19" s="39">
        <f>SUM(S4:S18)</f>
        <v>0</v>
      </c>
      <c r="U19" s="37" t="s">
        <v>0</v>
      </c>
      <c r="V19" s="38">
        <f>SUM(V4:V18)</f>
        <v>0</v>
      </c>
      <c r="W19" s="38"/>
      <c r="X19" s="16">
        <f>SUM(X4:X18)</f>
        <v>0</v>
      </c>
    </row>
    <row r="21" spans="1:24" ht="29.5" customHeight="1" x14ac:dyDescent="0.2">
      <c r="L21" s="40" t="s">
        <v>36</v>
      </c>
      <c r="M21" s="41">
        <f>SUM(B19+G19+L19+Q19+V19)</f>
        <v>0</v>
      </c>
    </row>
    <row r="22" spans="1:24" ht="14.5" customHeight="1" x14ac:dyDescent="0.2">
      <c r="A22" s="116" t="s">
        <v>1</v>
      </c>
      <c r="B22" s="117"/>
      <c r="C22" s="42"/>
      <c r="D22" s="116" t="s">
        <v>22</v>
      </c>
      <c r="E22" s="117"/>
      <c r="G22" s="83" t="s">
        <v>44</v>
      </c>
      <c r="H22" s="84"/>
      <c r="I22" s="84"/>
      <c r="J22" s="85"/>
      <c r="K22" s="47"/>
      <c r="L22" s="13" t="s">
        <v>18</v>
      </c>
      <c r="M22" s="44">
        <f>((D19+I19+N19+S19+X19)/5)/120</f>
        <v>0</v>
      </c>
    </row>
    <row r="23" spans="1:24" ht="14.5" customHeight="1" x14ac:dyDescent="0.2">
      <c r="A23" s="22" t="s">
        <v>2</v>
      </c>
      <c r="B23" s="24">
        <v>9</v>
      </c>
      <c r="D23" s="22">
        <v>100</v>
      </c>
      <c r="E23" s="24">
        <v>0.5</v>
      </c>
      <c r="G23" s="86"/>
      <c r="H23" s="87"/>
      <c r="I23" s="87"/>
      <c r="J23" s="88"/>
      <c r="K23" s="47"/>
      <c r="L23" s="12"/>
    </row>
    <row r="24" spans="1:24" x14ac:dyDescent="0.2">
      <c r="A24" s="22" t="s">
        <v>3</v>
      </c>
      <c r="B24" s="24">
        <v>8</v>
      </c>
      <c r="D24" s="22">
        <v>200</v>
      </c>
      <c r="E24" s="24">
        <v>0.75</v>
      </c>
      <c r="G24" s="86"/>
      <c r="H24" s="87"/>
      <c r="I24" s="87"/>
      <c r="J24" s="88"/>
      <c r="K24" s="47"/>
      <c r="L24" s="12"/>
      <c r="M24" s="11"/>
    </row>
    <row r="25" spans="1:24" x14ac:dyDescent="0.2">
      <c r="A25" s="22" t="s">
        <v>4</v>
      </c>
      <c r="B25" s="24">
        <v>7</v>
      </c>
      <c r="D25" s="22">
        <v>300</v>
      </c>
      <c r="E25" s="24">
        <v>1</v>
      </c>
      <c r="G25" s="86"/>
      <c r="H25" s="87"/>
      <c r="I25" s="87"/>
      <c r="J25" s="88"/>
      <c r="K25" s="47"/>
      <c r="L25" s="11"/>
      <c r="M25" s="11"/>
    </row>
    <row r="26" spans="1:24" x14ac:dyDescent="0.2">
      <c r="A26" s="22" t="s">
        <v>5</v>
      </c>
      <c r="B26" s="24">
        <v>6</v>
      </c>
      <c r="D26" s="22">
        <v>400</v>
      </c>
      <c r="E26" s="24">
        <v>1.25</v>
      </c>
      <c r="G26" s="86"/>
      <c r="H26" s="87"/>
      <c r="I26" s="87"/>
      <c r="J26" s="88"/>
      <c r="K26" s="48"/>
    </row>
    <row r="27" spans="1:24" ht="14.5" customHeight="1" x14ac:dyDescent="0.2">
      <c r="A27" s="22" t="s">
        <v>6</v>
      </c>
      <c r="B27" s="24">
        <v>5</v>
      </c>
      <c r="D27" s="22">
        <v>500</v>
      </c>
      <c r="E27" s="24">
        <v>1.5</v>
      </c>
      <c r="G27" s="86"/>
      <c r="H27" s="87"/>
      <c r="I27" s="87"/>
      <c r="J27" s="88"/>
      <c r="K27" s="48"/>
    </row>
    <row r="28" spans="1:24" x14ac:dyDescent="0.2">
      <c r="A28" s="22" t="s">
        <v>7</v>
      </c>
      <c r="B28" s="24">
        <v>4</v>
      </c>
      <c r="D28" s="45" t="s">
        <v>11</v>
      </c>
      <c r="E28" s="46">
        <f>SUM(E23:E27)</f>
        <v>5</v>
      </c>
      <c r="G28" s="86"/>
      <c r="H28" s="87"/>
      <c r="I28" s="87"/>
      <c r="J28" s="88"/>
      <c r="K28" s="48"/>
    </row>
    <row r="29" spans="1:24" ht="14.5" customHeight="1" x14ac:dyDescent="0.2">
      <c r="A29" s="22" t="s">
        <v>8</v>
      </c>
      <c r="B29" s="24">
        <v>3</v>
      </c>
      <c r="G29" s="86"/>
      <c r="H29" s="87"/>
      <c r="I29" s="87"/>
      <c r="J29" s="88"/>
      <c r="K29" s="48"/>
    </row>
    <row r="30" spans="1:24" x14ac:dyDescent="0.2">
      <c r="A30" s="22" t="s">
        <v>9</v>
      </c>
      <c r="B30" s="24">
        <v>2</v>
      </c>
      <c r="G30" s="86"/>
      <c r="H30" s="87"/>
      <c r="I30" s="87"/>
      <c r="J30" s="88"/>
      <c r="K30" s="48"/>
    </row>
    <row r="31" spans="1:24" x14ac:dyDescent="0.2">
      <c r="A31" s="31" t="s">
        <v>10</v>
      </c>
      <c r="B31" s="33">
        <v>1</v>
      </c>
      <c r="G31" s="86"/>
      <c r="H31" s="87"/>
      <c r="I31" s="87"/>
      <c r="J31" s="88"/>
      <c r="K31" s="48"/>
    </row>
    <row r="32" spans="1:24" x14ac:dyDescent="0.2">
      <c r="G32" s="89"/>
      <c r="H32" s="90"/>
      <c r="I32" s="90"/>
      <c r="J32" s="91"/>
      <c r="K32" s="48"/>
    </row>
    <row r="33" spans="7:11" x14ac:dyDescent="0.2">
      <c r="G33" s="48"/>
      <c r="H33" s="48"/>
      <c r="I33" s="48"/>
      <c r="J33" s="48"/>
      <c r="K33" s="48"/>
    </row>
  </sheetData>
  <mergeCells count="8">
    <mergeCell ref="K1:N1"/>
    <mergeCell ref="P1:S1"/>
    <mergeCell ref="U1:X1"/>
    <mergeCell ref="A22:B22"/>
    <mergeCell ref="D22:E22"/>
    <mergeCell ref="A1:D1"/>
    <mergeCell ref="F1:I1"/>
    <mergeCell ref="G22:J3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C380D99AA9D644B848FE11C9EC7DC9D" ma:contentTypeVersion="15" ma:contentTypeDescription="Create a new document." ma:contentTypeScope="" ma:versionID="81cb93be1d9b52c395c5cfcc94bcca24">
  <xsd:schema xmlns:xsd="http://www.w3.org/2001/XMLSchema" xmlns:xs="http://www.w3.org/2001/XMLSchema" xmlns:p="http://schemas.microsoft.com/office/2006/metadata/properties" xmlns:ns2="092f4e22-41ae-456a-936b-52ee4c69023b" xmlns:ns3="97c904e5-35d9-479e-9af8-de1897ccb55b" targetNamespace="http://schemas.microsoft.com/office/2006/metadata/properties" ma:root="true" ma:fieldsID="75870a8b8ba8a1ae3504f8693ca97b95" ns2:_="" ns3:_="">
    <xsd:import namespace="092f4e22-41ae-456a-936b-52ee4c69023b"/>
    <xsd:import namespace="97c904e5-35d9-479e-9af8-de1897ccb55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f4e22-41ae-456a-936b-52ee4c69023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18a269a1-9ed8-44d6-9a98-37a6050d08ac}" ma:internalName="TaxCatchAll" ma:showField="CatchAllData" ma:web="092f4e22-41ae-456a-936b-52ee4c69023b">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904e5-35d9-479e-9af8-de1897ccb5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3c6995-3e3f-4c40-9418-52743d0c8e5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97c904e5-35d9-479e-9af8-de1897ccb55b">
      <Terms xmlns="http://schemas.microsoft.com/office/infopath/2007/PartnerControls"/>
    </lcf76f155ced4ddcb4097134ff3c332f>
    <TaxCatchAll xmlns="092f4e22-41ae-456a-936b-52ee4c69023b" xsi:nil="true"/>
    <_dlc_DocId xmlns="092f4e22-41ae-456a-936b-52ee4c69023b">MFWZ2H5SW7EN-737426-76091</_dlc_DocId>
    <_dlc_DocIdUrl xmlns="092f4e22-41ae-456a-936b-52ee4c69023b">
      <Url>https://otagouni.sharepoint.com/sites/CRMProd/_layouts/15/DocIdRedir.aspx?ID=MFWZ2H5SW7EN-737426-76091</Url>
      <Description>MFWZ2H5SW7EN-737426-76091</Description>
    </_dlc_DocIdUrl>
  </documentManagement>
</p:properties>
</file>

<file path=customXml/itemProps1.xml><?xml version="1.0" encoding="utf-8"?>
<ds:datastoreItem xmlns:ds="http://schemas.openxmlformats.org/officeDocument/2006/customXml" ds:itemID="{C399F9F9-6055-4DA5-ADF7-68838BF6ED3A}">
  <ds:schemaRefs>
    <ds:schemaRef ds:uri="http://schemas.microsoft.com/sharepoint/v3/contenttype/forms"/>
  </ds:schemaRefs>
</ds:datastoreItem>
</file>

<file path=customXml/itemProps2.xml><?xml version="1.0" encoding="utf-8"?>
<ds:datastoreItem xmlns:ds="http://schemas.openxmlformats.org/officeDocument/2006/customXml" ds:itemID="{13BF8644-DB34-4849-8739-073787D5A74B}">
  <ds:schemaRefs>
    <ds:schemaRef ds:uri="http://schemas.microsoft.com/sharepoint/events"/>
  </ds:schemaRefs>
</ds:datastoreItem>
</file>

<file path=customXml/itemProps3.xml><?xml version="1.0" encoding="utf-8"?>
<ds:datastoreItem xmlns:ds="http://schemas.openxmlformats.org/officeDocument/2006/customXml" ds:itemID="{D41E25C5-6B46-44DF-B829-65F28D251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f4e22-41ae-456a-936b-52ee4c69023b"/>
    <ds:schemaRef ds:uri="97c904e5-35d9-479e-9af8-de1897ccb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0D5A4C-8F72-4933-A8CF-BF2A52382250}">
  <ds:schemaRefs>
    <ds:schemaRef ds:uri="http://schemas.microsoft.com/office/2006/documentManagement/types"/>
    <ds:schemaRef ds:uri="http://schemas.microsoft.com/office/2006/metadata/properties"/>
    <ds:schemaRef ds:uri="1fbf8dcb-0d72-41ad-bdd3-84e9c2c856bc"/>
    <ds:schemaRef ds:uri="http://purl.org/dc/elements/1.1/"/>
    <ds:schemaRef ds:uri="http://schemas.microsoft.com/office/infopath/2007/PartnerControls"/>
    <ds:schemaRef ds:uri="a7a3b52b-b2d1-46a4-becd-b2d2f249edb9"/>
    <ds:schemaRef ds:uri="http://purl.org/dc/terms/"/>
    <ds:schemaRef ds:uri="http://schemas.openxmlformats.org/package/2006/metadata/core-properties"/>
    <ds:schemaRef ds:uri="http://www.w3.org/XML/1998/namespace"/>
    <ds:schemaRef ds:uri="http://purl.org/dc/dcmitype/"/>
    <ds:schemaRef ds:uri="97c904e5-35d9-479e-9af8-de1897ccb55b"/>
    <ds:schemaRef ds:uri="092f4e22-41ae-456a-936b-52ee4c69023b"/>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Two years of study example</vt:lpstr>
      <vt:lpstr>Two years of study template</vt:lpstr>
      <vt:lpstr>3 year degree example</vt:lpstr>
      <vt:lpstr>3 year degree template</vt:lpstr>
      <vt:lpstr>4 year degree example</vt:lpstr>
      <vt:lpstr>4 year degree template</vt:lpstr>
      <vt:lpstr>5 year degree example</vt:lpstr>
      <vt:lpstr>5 year template</vt:lpstr>
    </vt:vector>
  </TitlesOfParts>
  <Company>University of Otago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Hodge</dc:creator>
  <cp:lastModifiedBy>Microsoft Office User</cp:lastModifiedBy>
  <dcterms:created xsi:type="dcterms:W3CDTF">2022-03-21T22:06:07Z</dcterms:created>
  <dcterms:modified xsi:type="dcterms:W3CDTF">2022-07-28T20:31:54Z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0x0101009C380D99AA9D644B848FE11C9EC7DC9D</vt:lpwstr>
  </property>
  <property fmtid="{D5CDD505-2E9C-101B-9397-08002B2CF9AE}" pid="3" name="_dlc_DocIdItemGuid">
    <vt:lpwstr>e1f670d2-a956-427d-a42f-c38bac356d59</vt:lpwstr>
  </property>
</Properties>
</file>